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80" windowWidth="20730" windowHeight="11055"/>
  </bookViews>
  <sheets>
    <sheet name="2" sheetId="1" r:id="rId1"/>
    <sheet name="3" sheetId="3" r:id="rId2"/>
    <sheet name="4" sheetId="4" r:id="rId3"/>
    <sheet name="5" sheetId="5" r:id="rId4"/>
    <sheet name="6" sheetId="6" r:id="rId5"/>
    <sheet name="7" sheetId="7" r:id="rId6"/>
    <sheet name="8" sheetId="8" r:id="rId7"/>
  </sheets>
  <calcPr calcId="144525"/>
</workbook>
</file>

<file path=xl/calcChain.xml><?xml version="1.0" encoding="utf-8"?>
<calcChain xmlns="http://schemas.openxmlformats.org/spreadsheetml/2006/main">
  <c r="U24" i="3" l="1"/>
  <c r="T24" i="3"/>
  <c r="R24" i="3"/>
  <c r="Q24" i="3"/>
  <c r="N82" i="3"/>
  <c r="N78" i="3"/>
  <c r="N73" i="3"/>
  <c r="N71" i="3"/>
  <c r="N70" i="3"/>
  <c r="N69" i="3"/>
  <c r="N64" i="3"/>
  <c r="N63" i="3"/>
  <c r="N62" i="3"/>
  <c r="N61" i="3"/>
  <c r="N60" i="3"/>
  <c r="N56" i="3"/>
  <c r="N54" i="3"/>
  <c r="N53" i="3"/>
  <c r="N51" i="3"/>
  <c r="N50" i="3"/>
  <c r="N48" i="3"/>
  <c r="N43" i="3"/>
  <c r="N39" i="3"/>
  <c r="N38" i="3"/>
  <c r="N36" i="3"/>
  <c r="N28" i="3"/>
  <c r="N27" i="3"/>
  <c r="N26" i="3"/>
  <c r="N24" i="3"/>
  <c r="N23" i="3"/>
  <c r="N22" i="3"/>
  <c r="N21" i="3"/>
  <c r="N20" i="3"/>
  <c r="N18" i="3"/>
  <c r="N17" i="3"/>
  <c r="N16" i="3"/>
  <c r="N14" i="3"/>
  <c r="N12" i="3"/>
  <c r="N10" i="3"/>
  <c r="K76" i="1"/>
  <c r="J76" i="1" s="1"/>
  <c r="U106" i="5" l="1"/>
  <c r="S106" i="5"/>
  <c r="U102" i="5"/>
  <c r="U98" i="5" s="1"/>
  <c r="S102" i="5"/>
  <c r="S100" i="5"/>
  <c r="T83" i="5"/>
  <c r="S83" i="5"/>
  <c r="T67" i="5"/>
  <c r="T48" i="5"/>
  <c r="S48" i="5"/>
  <c r="T44" i="5"/>
  <c r="S44" i="5"/>
  <c r="T32" i="5"/>
  <c r="S32" i="5" s="1"/>
  <c r="T21" i="5"/>
  <c r="S21" i="5" s="1"/>
  <c r="T19" i="5"/>
  <c r="T15" i="5"/>
  <c r="S15" i="5" s="1"/>
  <c r="S13" i="5" s="1"/>
  <c r="T13" i="5"/>
  <c r="T9" i="5" s="1"/>
  <c r="T11" i="5"/>
  <c r="R106" i="5"/>
  <c r="P106" i="5"/>
  <c r="R102" i="5"/>
  <c r="P102" i="5"/>
  <c r="P100" i="5" s="1"/>
  <c r="R98" i="5"/>
  <c r="P98" i="5" s="1"/>
  <c r="Q83" i="5"/>
  <c r="P83" i="5"/>
  <c r="Q67" i="5"/>
  <c r="Q11" i="5" s="1"/>
  <c r="Q48" i="5"/>
  <c r="P48" i="5"/>
  <c r="Q44" i="5"/>
  <c r="P44" i="5"/>
  <c r="Q32" i="5"/>
  <c r="P32" i="5"/>
  <c r="Q21" i="5"/>
  <c r="P21" i="5"/>
  <c r="Q19" i="5"/>
  <c r="P19" i="5"/>
  <c r="Q15" i="5"/>
  <c r="P15" i="5"/>
  <c r="Q13" i="5"/>
  <c r="P13" i="5"/>
  <c r="P11" i="5"/>
  <c r="P9" i="5" s="1"/>
  <c r="Q9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79" i="5"/>
  <c r="M78" i="5"/>
  <c r="M77" i="5"/>
  <c r="M76" i="5"/>
  <c r="M75" i="5"/>
  <c r="M74" i="5"/>
  <c r="M71" i="5"/>
  <c r="M70" i="5"/>
  <c r="M69" i="5"/>
  <c r="M68" i="5"/>
  <c r="M67" i="5"/>
  <c r="M63" i="5"/>
  <c r="M62" i="5"/>
  <c r="M61" i="5"/>
  <c r="M60" i="5"/>
  <c r="M59" i="5"/>
  <c r="M53" i="5"/>
  <c r="M52" i="5"/>
  <c r="M51" i="5"/>
  <c r="M50" i="5"/>
  <c r="M49" i="5"/>
  <c r="M48" i="5"/>
  <c r="M47" i="5"/>
  <c r="M46" i="5"/>
  <c r="M45" i="5"/>
  <c r="M44" i="5"/>
  <c r="M43" i="5"/>
  <c r="M41" i="5"/>
  <c r="M40" i="5"/>
  <c r="M39" i="5"/>
  <c r="M38" i="5"/>
  <c r="M37" i="5"/>
  <c r="M36" i="5"/>
  <c r="M34" i="5"/>
  <c r="M33" i="5"/>
  <c r="M31" i="5"/>
  <c r="M30" i="5"/>
  <c r="M29" i="5"/>
  <c r="M28" i="5"/>
  <c r="M27" i="5"/>
  <c r="M26" i="5"/>
  <c r="M25" i="5"/>
  <c r="M24" i="5"/>
  <c r="M23" i="5"/>
  <c r="M22" i="5"/>
  <c r="M21" i="5"/>
  <c r="M18" i="5"/>
  <c r="M17" i="5"/>
  <c r="O9" i="5"/>
  <c r="J100" i="5"/>
  <c r="M114" i="5"/>
  <c r="O114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79" i="5"/>
  <c r="N78" i="5"/>
  <c r="N77" i="5"/>
  <c r="N76" i="5"/>
  <c r="N75" i="5"/>
  <c r="N74" i="5"/>
  <c r="N71" i="5"/>
  <c r="N70" i="5"/>
  <c r="N69" i="5"/>
  <c r="N68" i="5"/>
  <c r="N67" i="5"/>
  <c r="N63" i="5"/>
  <c r="N62" i="5"/>
  <c r="N61" i="5"/>
  <c r="N60" i="5"/>
  <c r="N59" i="5"/>
  <c r="N53" i="5"/>
  <c r="N52" i="5"/>
  <c r="N51" i="5"/>
  <c r="N50" i="5"/>
  <c r="N49" i="5"/>
  <c r="N48" i="5"/>
  <c r="N47" i="5"/>
  <c r="N46" i="5"/>
  <c r="N45" i="5"/>
  <c r="N44" i="5"/>
  <c r="N43" i="5"/>
  <c r="N41" i="5"/>
  <c r="N40" i="5"/>
  <c r="N39" i="5"/>
  <c r="N38" i="5"/>
  <c r="N37" i="5"/>
  <c r="N36" i="5"/>
  <c r="N35" i="5"/>
  <c r="M35" i="5" s="1"/>
  <c r="N28" i="5"/>
  <c r="N21" i="5"/>
  <c r="N18" i="5"/>
  <c r="N17" i="5"/>
  <c r="N15" i="5"/>
  <c r="M15" i="5" s="1"/>
  <c r="L9" i="5"/>
  <c r="J98" i="5"/>
  <c r="J102" i="5"/>
  <c r="L102" i="5"/>
  <c r="L98" i="5" s="1"/>
  <c r="J106" i="5"/>
  <c r="L106" i="5"/>
  <c r="J15" i="5"/>
  <c r="J13" i="5" s="1"/>
  <c r="K15" i="5"/>
  <c r="K13" i="5" s="1"/>
  <c r="N13" i="5" s="1"/>
  <c r="M13" i="5" s="1"/>
  <c r="E11" i="5"/>
  <c r="K19" i="5"/>
  <c r="N19" i="5" s="1"/>
  <c r="M19" i="5" s="1"/>
  <c r="H19" i="5"/>
  <c r="J21" i="5"/>
  <c r="K21" i="5"/>
  <c r="J32" i="5"/>
  <c r="J19" i="5" s="1"/>
  <c r="K32" i="5"/>
  <c r="N32" i="5" s="1"/>
  <c r="M32" i="5" s="1"/>
  <c r="J44" i="5"/>
  <c r="K44" i="5"/>
  <c r="J48" i="5"/>
  <c r="K48" i="5"/>
  <c r="K67" i="5"/>
  <c r="J83" i="5"/>
  <c r="K83" i="5"/>
  <c r="U112" i="4"/>
  <c r="U110" i="4"/>
  <c r="U108" i="4" s="1"/>
  <c r="W108" i="4"/>
  <c r="V108" i="4"/>
  <c r="V96" i="4"/>
  <c r="U96" i="4"/>
  <c r="V91" i="4"/>
  <c r="U91" i="4"/>
  <c r="W55" i="4"/>
  <c r="V55" i="4"/>
  <c r="U55" i="4"/>
  <c r="V34" i="4"/>
  <c r="U23" i="4"/>
  <c r="U15" i="4"/>
  <c r="U13" i="4"/>
  <c r="W11" i="4"/>
  <c r="U11" i="4" s="1"/>
  <c r="W10" i="4"/>
  <c r="R112" i="4"/>
  <c r="R110" i="4"/>
  <c r="R108" i="4" s="1"/>
  <c r="T108" i="4"/>
  <c r="S108" i="4"/>
  <c r="S96" i="4"/>
  <c r="R96" i="4"/>
  <c r="S91" i="4"/>
  <c r="R91" i="4"/>
  <c r="T55" i="4"/>
  <c r="S55" i="4"/>
  <c r="R55" i="4"/>
  <c r="S34" i="4"/>
  <c r="R23" i="4"/>
  <c r="R15" i="4"/>
  <c r="R13" i="4"/>
  <c r="T11" i="4"/>
  <c r="R11" i="4" s="1"/>
  <c r="T10" i="4"/>
  <c r="O142" i="4"/>
  <c r="O140" i="4"/>
  <c r="O138" i="4"/>
  <c r="O134" i="4"/>
  <c r="O132" i="4"/>
  <c r="O124" i="4"/>
  <c r="O120" i="4"/>
  <c r="O118" i="4"/>
  <c r="O101" i="4"/>
  <c r="O100" i="4"/>
  <c r="O99" i="4"/>
  <c r="O98" i="4"/>
  <c r="O96" i="4"/>
  <c r="O91" i="4"/>
  <c r="O82" i="4"/>
  <c r="O80" i="4"/>
  <c r="O74" i="4"/>
  <c r="O69" i="4"/>
  <c r="O59" i="4"/>
  <c r="O57" i="4"/>
  <c r="O55" i="4"/>
  <c r="O47" i="4"/>
  <c r="O45" i="4"/>
  <c r="O41" i="4"/>
  <c r="O39" i="4"/>
  <c r="O34" i="4"/>
  <c r="O25" i="4"/>
  <c r="O23" i="4"/>
  <c r="O17" i="4"/>
  <c r="O15" i="4"/>
  <c r="O13" i="4"/>
  <c r="O11" i="4"/>
  <c r="Q142" i="4"/>
  <c r="P142" i="4"/>
  <c r="Q140" i="4"/>
  <c r="P140" i="4"/>
  <c r="Q138" i="4"/>
  <c r="P138" i="4"/>
  <c r="Q134" i="4"/>
  <c r="P134" i="4"/>
  <c r="Q132" i="4"/>
  <c r="P132" i="4"/>
  <c r="Q124" i="4"/>
  <c r="P124" i="4"/>
  <c r="Q120" i="4"/>
  <c r="P120" i="4"/>
  <c r="Q118" i="4"/>
  <c r="P118" i="4"/>
  <c r="Q112" i="4"/>
  <c r="P112" i="4"/>
  <c r="O112" i="4" s="1"/>
  <c r="Q110" i="4"/>
  <c r="P110" i="4"/>
  <c r="O110" i="4" s="1"/>
  <c r="Q108" i="4"/>
  <c r="Q101" i="4"/>
  <c r="P101" i="4"/>
  <c r="Q100" i="4"/>
  <c r="P100" i="4"/>
  <c r="Q98" i="4"/>
  <c r="P98" i="4"/>
  <c r="Q96" i="4"/>
  <c r="P96" i="4"/>
  <c r="Q91" i="4"/>
  <c r="P91" i="4"/>
  <c r="Q82" i="4"/>
  <c r="P82" i="4"/>
  <c r="Q80" i="4"/>
  <c r="P80" i="4"/>
  <c r="Q76" i="4"/>
  <c r="P76" i="4"/>
  <c r="Q74" i="4"/>
  <c r="P74" i="4"/>
  <c r="Q69" i="4"/>
  <c r="P69" i="4"/>
  <c r="Q59" i="4"/>
  <c r="P59" i="4"/>
  <c r="Q57" i="4"/>
  <c r="P57" i="4"/>
  <c r="Q55" i="4"/>
  <c r="P55" i="4"/>
  <c r="Q47" i="4"/>
  <c r="P47" i="4"/>
  <c r="Q45" i="4"/>
  <c r="P45" i="4"/>
  <c r="Q41" i="4"/>
  <c r="P41" i="4"/>
  <c r="Q39" i="4"/>
  <c r="P39" i="4"/>
  <c r="Q34" i="4"/>
  <c r="P34" i="4"/>
  <c r="Q25" i="4"/>
  <c r="P25" i="4"/>
  <c r="Q23" i="4"/>
  <c r="P23" i="4"/>
  <c r="Q13" i="8"/>
  <c r="R13" i="8"/>
  <c r="Q17" i="4"/>
  <c r="P17" i="4"/>
  <c r="Q15" i="4"/>
  <c r="P15" i="4"/>
  <c r="Q13" i="4"/>
  <c r="P13" i="4"/>
  <c r="Q11" i="4"/>
  <c r="P11" i="4"/>
  <c r="Q10" i="4"/>
  <c r="K11" i="4"/>
  <c r="V511" i="8"/>
  <c r="V467" i="8"/>
  <c r="V465" i="8"/>
  <c r="V463" i="8"/>
  <c r="W461" i="8"/>
  <c r="V461" i="8" s="1"/>
  <c r="W428" i="8"/>
  <c r="V428" i="8" s="1"/>
  <c r="V390" i="8" s="1"/>
  <c r="W410" i="8"/>
  <c r="V410" i="8" s="1"/>
  <c r="W390" i="8"/>
  <c r="X103" i="8"/>
  <c r="W103" i="8"/>
  <c r="V103" i="8"/>
  <c r="V76" i="8"/>
  <c r="V74" i="8"/>
  <c r="X17" i="8"/>
  <c r="W17" i="8"/>
  <c r="V17" i="8" s="1"/>
  <c r="W15" i="8"/>
  <c r="V13" i="8"/>
  <c r="X11" i="8"/>
  <c r="X10" i="8" s="1"/>
  <c r="W11" i="8"/>
  <c r="V11" i="8"/>
  <c r="W10" i="8"/>
  <c r="V10" i="8" s="1"/>
  <c r="S511" i="8"/>
  <c r="S467" i="8"/>
  <c r="S465" i="8"/>
  <c r="S463" i="8"/>
  <c r="T461" i="8"/>
  <c r="S461" i="8"/>
  <c r="T428" i="8"/>
  <c r="S428" i="8"/>
  <c r="T410" i="8"/>
  <c r="S410" i="8"/>
  <c r="T390" i="8"/>
  <c r="S390" i="8"/>
  <c r="U103" i="8"/>
  <c r="T103" i="8"/>
  <c r="S103" i="8" s="1"/>
  <c r="S76" i="8"/>
  <c r="S74" i="8"/>
  <c r="U17" i="8"/>
  <c r="T17" i="8"/>
  <c r="S17" i="8" s="1"/>
  <c r="T15" i="8"/>
  <c r="S13" i="8"/>
  <c r="U11" i="8"/>
  <c r="T11" i="8"/>
  <c r="S11" i="8"/>
  <c r="U10" i="8"/>
  <c r="T10" i="8"/>
  <c r="S10" i="8" s="1"/>
  <c r="N11" i="8"/>
  <c r="M13" i="8"/>
  <c r="N15" i="8"/>
  <c r="N17" i="8"/>
  <c r="N108" i="4"/>
  <c r="M108" i="4"/>
  <c r="M10" i="4" s="1"/>
  <c r="P10" i="4" s="1"/>
  <c r="O10" i="4" s="1"/>
  <c r="L110" i="4"/>
  <c r="L108" i="4" s="1"/>
  <c r="L10" i="4" s="1"/>
  <c r="F110" i="4"/>
  <c r="L112" i="4"/>
  <c r="L91" i="4"/>
  <c r="M91" i="4"/>
  <c r="L96" i="4"/>
  <c r="M96" i="4"/>
  <c r="N55" i="4"/>
  <c r="M55" i="4"/>
  <c r="L55" i="4"/>
  <c r="M34" i="4"/>
  <c r="L11" i="4"/>
  <c r="N11" i="4"/>
  <c r="L23" i="4"/>
  <c r="L13" i="4"/>
  <c r="L15" i="4"/>
  <c r="O27" i="7"/>
  <c r="M27" i="7" s="1"/>
  <c r="O22" i="7"/>
  <c r="M22" i="7" s="1"/>
  <c r="M9" i="7"/>
  <c r="O9" i="7"/>
  <c r="N10" i="6"/>
  <c r="L10" i="6"/>
  <c r="P584" i="8"/>
  <c r="P583" i="8"/>
  <c r="P582" i="8"/>
  <c r="P581" i="8"/>
  <c r="P580" i="8"/>
  <c r="P579" i="8"/>
  <c r="P578" i="8"/>
  <c r="P577" i="8"/>
  <c r="P513" i="8"/>
  <c r="P512" i="8"/>
  <c r="P511" i="8"/>
  <c r="P499" i="8"/>
  <c r="P498" i="8"/>
  <c r="P497" i="8"/>
  <c r="P496" i="8"/>
  <c r="P495" i="8"/>
  <c r="P494" i="8"/>
  <c r="P493" i="8"/>
  <c r="P492" i="8"/>
  <c r="P491" i="8"/>
  <c r="P490" i="8"/>
  <c r="P489" i="8"/>
  <c r="P488" i="8"/>
  <c r="P487" i="8"/>
  <c r="P486" i="8"/>
  <c r="P485" i="8"/>
  <c r="P477" i="8"/>
  <c r="P476" i="8"/>
  <c r="P465" i="8"/>
  <c r="P437" i="8"/>
  <c r="P436" i="8"/>
  <c r="P435" i="8"/>
  <c r="P434" i="8"/>
  <c r="P433" i="8"/>
  <c r="P432" i="8"/>
  <c r="P428" i="8"/>
  <c r="P427" i="8"/>
  <c r="P424" i="8"/>
  <c r="P412" i="8"/>
  <c r="P410" i="8"/>
  <c r="P390" i="8"/>
  <c r="P389" i="8"/>
  <c r="P388" i="8"/>
  <c r="P349" i="8"/>
  <c r="P344" i="8"/>
  <c r="P320" i="8"/>
  <c r="P319" i="8"/>
  <c r="P318" i="8"/>
  <c r="P317" i="8"/>
  <c r="P316" i="8"/>
  <c r="P315" i="8"/>
  <c r="P249" i="8"/>
  <c r="P248" i="8"/>
  <c r="P247" i="8"/>
  <c r="P246" i="8"/>
  <c r="P245" i="8"/>
  <c r="P244" i="8"/>
  <c r="P243" i="8"/>
  <c r="P242" i="8"/>
  <c r="P238" i="8"/>
  <c r="P137" i="8"/>
  <c r="P136" i="8"/>
  <c r="P135" i="8"/>
  <c r="P134" i="8"/>
  <c r="P132" i="8"/>
  <c r="P131" i="8"/>
  <c r="P130" i="8"/>
  <c r="P115" i="8"/>
  <c r="P114" i="8"/>
  <c r="P113" i="8"/>
  <c r="P107" i="8"/>
  <c r="P106" i="8"/>
  <c r="P105" i="8"/>
  <c r="P104" i="8"/>
  <c r="P103" i="8"/>
  <c r="P82" i="8"/>
  <c r="P81" i="8"/>
  <c r="P80" i="8"/>
  <c r="P79" i="8"/>
  <c r="P78" i="8"/>
  <c r="P77" i="8"/>
  <c r="P75" i="8"/>
  <c r="P60" i="8"/>
  <c r="P59" i="8"/>
  <c r="P58" i="8"/>
  <c r="P57" i="8"/>
  <c r="P46" i="8"/>
  <c r="P45" i="8"/>
  <c r="P44" i="8"/>
  <c r="P42" i="8"/>
  <c r="P41" i="8"/>
  <c r="P40" i="8"/>
  <c r="P39" i="8"/>
  <c r="P38" i="8"/>
  <c r="P37" i="8"/>
  <c r="P36" i="8"/>
  <c r="P35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R584" i="8"/>
  <c r="Q584" i="8"/>
  <c r="R583" i="8"/>
  <c r="Q583" i="8"/>
  <c r="R582" i="8"/>
  <c r="Q582" i="8"/>
  <c r="R581" i="8"/>
  <c r="Q581" i="8"/>
  <c r="R580" i="8"/>
  <c r="Q580" i="8"/>
  <c r="R579" i="8"/>
  <c r="Q579" i="8"/>
  <c r="R577" i="8"/>
  <c r="Q577" i="8"/>
  <c r="R567" i="8"/>
  <c r="R539" i="8"/>
  <c r="R537" i="8"/>
  <c r="R520" i="8"/>
  <c r="R513" i="8"/>
  <c r="Q513" i="8"/>
  <c r="R512" i="8"/>
  <c r="Q512" i="8"/>
  <c r="R511" i="8"/>
  <c r="Q511" i="8"/>
  <c r="R495" i="8"/>
  <c r="Q495" i="8"/>
  <c r="R492" i="8"/>
  <c r="Q492" i="8"/>
  <c r="R490" i="8"/>
  <c r="Q490" i="8"/>
  <c r="R475" i="8"/>
  <c r="Q475" i="8"/>
  <c r="P475" i="8" s="1"/>
  <c r="R467" i="8"/>
  <c r="Q467" i="8"/>
  <c r="P467" i="8" s="1"/>
  <c r="R465" i="8"/>
  <c r="Q465" i="8"/>
  <c r="R463" i="8"/>
  <c r="Q463" i="8"/>
  <c r="P463" i="8" s="1"/>
  <c r="R461" i="8"/>
  <c r="Q461" i="8"/>
  <c r="P461" i="8" s="1"/>
  <c r="R436" i="8"/>
  <c r="Q436" i="8"/>
  <c r="R432" i="8"/>
  <c r="Q432" i="8"/>
  <c r="R428" i="8"/>
  <c r="Q428" i="8"/>
  <c r="R427" i="8"/>
  <c r="Q427" i="8"/>
  <c r="R424" i="8"/>
  <c r="Q424" i="8"/>
  <c r="R412" i="8"/>
  <c r="Q412" i="8"/>
  <c r="R410" i="8"/>
  <c r="Q410" i="8"/>
  <c r="R390" i="8"/>
  <c r="Q390" i="8"/>
  <c r="R349" i="8"/>
  <c r="Q349" i="8"/>
  <c r="R326" i="8"/>
  <c r="Q326" i="8"/>
  <c r="R315" i="8"/>
  <c r="Q315" i="8"/>
  <c r="R242" i="8"/>
  <c r="Q242" i="8"/>
  <c r="R238" i="8"/>
  <c r="Q238" i="8"/>
  <c r="R132" i="8"/>
  <c r="Q132" i="8"/>
  <c r="R130" i="8"/>
  <c r="Q130" i="8"/>
  <c r="Q115" i="8"/>
  <c r="Q113" i="8"/>
  <c r="Q103" i="8"/>
  <c r="R103" i="8"/>
  <c r="Q82" i="8"/>
  <c r="Q81" i="8"/>
  <c r="R76" i="8"/>
  <c r="R74" i="8"/>
  <c r="Q76" i="8"/>
  <c r="P76" i="8" s="1"/>
  <c r="Q74" i="8"/>
  <c r="P74" i="8" s="1"/>
  <c r="Q59" i="8"/>
  <c r="Q57" i="8"/>
  <c r="Q46" i="8"/>
  <c r="Q45" i="8"/>
  <c r="Q44" i="8"/>
  <c r="Q43" i="8"/>
  <c r="P43" i="8" s="1"/>
  <c r="Q39" i="8"/>
  <c r="Q38" i="8"/>
  <c r="Q37" i="8"/>
  <c r="Q36" i="8"/>
  <c r="Q35" i="8"/>
  <c r="Q34" i="8"/>
  <c r="P34" i="8" s="1"/>
  <c r="Q33" i="8"/>
  <c r="Q32" i="8"/>
  <c r="Q31" i="8"/>
  <c r="Q30" i="8"/>
  <c r="Q28" i="8"/>
  <c r="Q26" i="8"/>
  <c r="Q25" i="8"/>
  <c r="Q22" i="8"/>
  <c r="Q23" i="8"/>
  <c r="Q21" i="8"/>
  <c r="Q20" i="8"/>
  <c r="Q19" i="8"/>
  <c r="Q18" i="8"/>
  <c r="P18" i="8" s="1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Q17" i="8"/>
  <c r="P17" i="8" s="1"/>
  <c r="R17" i="8"/>
  <c r="Q15" i="8"/>
  <c r="R15" i="8"/>
  <c r="P13" i="8"/>
  <c r="R11" i="8"/>
  <c r="R10" i="8"/>
  <c r="N461" i="8"/>
  <c r="Q11" i="8"/>
  <c r="P11" i="8" s="1"/>
  <c r="M410" i="8"/>
  <c r="N410" i="8"/>
  <c r="M390" i="8"/>
  <c r="O11" i="8"/>
  <c r="O10" i="8" s="1"/>
  <c r="G17" i="4"/>
  <c r="G17" i="8"/>
  <c r="U10" i="4" l="1"/>
  <c r="V10" i="4"/>
  <c r="R10" i="4"/>
  <c r="S10" i="4"/>
  <c r="P108" i="4"/>
  <c r="O108" i="4" s="1"/>
  <c r="S19" i="5"/>
  <c r="S11" i="5" s="1"/>
  <c r="S9" i="5" s="1"/>
  <c r="S98" i="5"/>
  <c r="U9" i="5"/>
  <c r="R9" i="5"/>
  <c r="K11" i="5"/>
  <c r="N11" i="5" s="1"/>
  <c r="M11" i="5" s="1"/>
  <c r="J11" i="5"/>
  <c r="J9" i="5" s="1"/>
  <c r="K9" i="5"/>
  <c r="N9" i="5" s="1"/>
  <c r="M9" i="5" s="1"/>
  <c r="P15" i="8"/>
  <c r="M11" i="8"/>
  <c r="N10" i="8"/>
  <c r="Q10" i="8" s="1"/>
  <c r="P10" i="8" s="1"/>
  <c r="N10" i="4"/>
  <c r="O82" i="3"/>
  <c r="O78" i="3"/>
  <c r="O73" i="3"/>
  <c r="O71" i="3"/>
  <c r="O70" i="3"/>
  <c r="O69" i="3"/>
  <c r="O64" i="3"/>
  <c r="O63" i="3"/>
  <c r="O62" i="3"/>
  <c r="O61" i="3"/>
  <c r="O60" i="3"/>
  <c r="O56" i="3"/>
  <c r="O54" i="3"/>
  <c r="O53" i="3"/>
  <c r="O51" i="3"/>
  <c r="O50" i="3"/>
  <c r="O48" i="3"/>
  <c r="O43" i="3"/>
  <c r="O39" i="3"/>
  <c r="O38" i="3"/>
  <c r="O36" i="3"/>
  <c r="O28" i="3"/>
  <c r="O27" i="3"/>
  <c r="O26" i="3"/>
  <c r="O24" i="3"/>
  <c r="O23" i="3"/>
  <c r="O22" i="3"/>
  <c r="O21" i="3"/>
  <c r="O20" i="3"/>
  <c r="O18" i="3"/>
  <c r="O17" i="3"/>
  <c r="O16" i="3"/>
  <c r="O14" i="3"/>
  <c r="O12" i="3"/>
  <c r="O10" i="3"/>
  <c r="S76" i="1"/>
  <c r="T76" i="1"/>
  <c r="T74" i="1" s="1"/>
  <c r="T61" i="1" s="1"/>
  <c r="P76" i="1"/>
  <c r="K24" i="3"/>
  <c r="L24" i="3"/>
  <c r="H48" i="3"/>
  <c r="H39" i="3"/>
  <c r="H38" i="3"/>
  <c r="I36" i="3"/>
  <c r="H36" i="3" s="1"/>
  <c r="H28" i="3"/>
  <c r="H24" i="3"/>
  <c r="I24" i="3"/>
  <c r="E82" i="3"/>
  <c r="E81" i="3"/>
  <c r="E80" i="3"/>
  <c r="E79" i="3"/>
  <c r="E78" i="3"/>
  <c r="E28" i="3"/>
  <c r="E54" i="3"/>
  <c r="E53" i="3"/>
  <c r="E51" i="3"/>
  <c r="E48" i="3"/>
  <c r="E40" i="3"/>
  <c r="D41" i="3"/>
  <c r="F24" i="3"/>
  <c r="F40" i="3"/>
  <c r="T66" i="1"/>
  <c r="S66" i="1"/>
  <c r="S61" i="1"/>
  <c r="T42" i="1"/>
  <c r="S42" i="1"/>
  <c r="T22" i="1"/>
  <c r="T12" i="1" s="1"/>
  <c r="S21" i="1"/>
  <c r="S19" i="1"/>
  <c r="T14" i="1"/>
  <c r="S14" i="1"/>
  <c r="Q76" i="1"/>
  <c r="Q74" i="1" s="1"/>
  <c r="Q61" i="1" s="1"/>
  <c r="Q66" i="1"/>
  <c r="P66" i="1"/>
  <c r="P61" i="1"/>
  <c r="Q42" i="1"/>
  <c r="P42" i="1"/>
  <c r="Q22" i="1"/>
  <c r="Q12" i="1" s="1"/>
  <c r="P21" i="1"/>
  <c r="P19" i="1"/>
  <c r="Q14" i="1"/>
  <c r="P14" i="1"/>
  <c r="M108" i="1"/>
  <c r="M104" i="1"/>
  <c r="M96" i="1"/>
  <c r="M94" i="1"/>
  <c r="M87" i="1"/>
  <c r="M86" i="1"/>
  <c r="M83" i="1"/>
  <c r="M82" i="1"/>
  <c r="M81" i="1"/>
  <c r="M80" i="1"/>
  <c r="M76" i="1"/>
  <c r="M73" i="1"/>
  <c r="M71" i="1"/>
  <c r="M70" i="1"/>
  <c r="M68" i="1"/>
  <c r="M66" i="1"/>
  <c r="M57" i="1"/>
  <c r="M56" i="1"/>
  <c r="M54" i="1"/>
  <c r="M53" i="1"/>
  <c r="M51" i="1"/>
  <c r="M46" i="1"/>
  <c r="M45" i="1"/>
  <c r="M44" i="1"/>
  <c r="M42" i="1"/>
  <c r="M38" i="1"/>
  <c r="M37" i="1"/>
  <c r="M35" i="1"/>
  <c r="M33" i="1"/>
  <c r="M32" i="1"/>
  <c r="M31" i="1"/>
  <c r="M30" i="1"/>
  <c r="M29" i="1"/>
  <c r="M28" i="1"/>
  <c r="M27" i="1"/>
  <c r="M26" i="1"/>
  <c r="M25" i="1"/>
  <c r="M24" i="1"/>
  <c r="M22" i="1"/>
  <c r="M21" i="1"/>
  <c r="M19" i="1"/>
  <c r="M18" i="1"/>
  <c r="M14" i="1"/>
  <c r="M12" i="1"/>
  <c r="N108" i="1"/>
  <c r="N104" i="1"/>
  <c r="N96" i="1"/>
  <c r="N94" i="1"/>
  <c r="N93" i="1"/>
  <c r="N92" i="1"/>
  <c r="N87" i="1"/>
  <c r="N86" i="1"/>
  <c r="N83" i="1"/>
  <c r="N82" i="1"/>
  <c r="N81" i="1"/>
  <c r="N80" i="1"/>
  <c r="N76" i="1"/>
  <c r="N73" i="1"/>
  <c r="N71" i="1"/>
  <c r="N70" i="1"/>
  <c r="N68" i="1"/>
  <c r="N66" i="1"/>
  <c r="N57" i="1"/>
  <c r="N56" i="1"/>
  <c r="N54" i="1"/>
  <c r="N53" i="1"/>
  <c r="N51" i="1"/>
  <c r="N46" i="1"/>
  <c r="N45" i="1"/>
  <c r="N44" i="1"/>
  <c r="N42" i="1"/>
  <c r="N38" i="1"/>
  <c r="N37" i="1"/>
  <c r="N35" i="1"/>
  <c r="N33" i="1"/>
  <c r="N32" i="1"/>
  <c r="N31" i="1"/>
  <c r="N30" i="1"/>
  <c r="N29" i="1"/>
  <c r="N28" i="1"/>
  <c r="N27" i="1"/>
  <c r="N26" i="1"/>
  <c r="N25" i="1"/>
  <c r="N24" i="1"/>
  <c r="N22" i="1"/>
  <c r="N21" i="1"/>
  <c r="N19" i="1"/>
  <c r="N18" i="1"/>
  <c r="N14" i="1"/>
  <c r="N12" i="1"/>
  <c r="J66" i="1"/>
  <c r="G76" i="1"/>
  <c r="H10" i="1"/>
  <c r="M10" i="8" l="1"/>
  <c r="T10" i="1"/>
  <c r="S10" i="1" s="1"/>
  <c r="S12" i="1"/>
  <c r="Q10" i="1"/>
  <c r="P10" i="1" s="1"/>
  <c r="P12" i="1"/>
  <c r="K74" i="1"/>
  <c r="J74" i="1" s="1"/>
  <c r="K66" i="1"/>
  <c r="H66" i="1"/>
  <c r="J42" i="1"/>
  <c r="K42" i="1"/>
  <c r="G10" i="1"/>
  <c r="J14" i="1"/>
  <c r="J19" i="1"/>
  <c r="J21" i="1"/>
  <c r="K22" i="1"/>
  <c r="K12" i="1" s="1"/>
  <c r="K14" i="1"/>
  <c r="H10" i="8"/>
  <c r="G10" i="8" s="1"/>
  <c r="F10" i="4"/>
  <c r="I10" i="8"/>
  <c r="I11" i="8"/>
  <c r="H11" i="4"/>
  <c r="G11" i="8"/>
  <c r="G463" i="8"/>
  <c r="G461" i="8"/>
  <c r="G424" i="8"/>
  <c r="G410" i="8"/>
  <c r="G390" i="8"/>
  <c r="G315" i="8"/>
  <c r="G242" i="8"/>
  <c r="G238" i="8"/>
  <c r="G240" i="8"/>
  <c r="G130" i="8"/>
  <c r="G113" i="8"/>
  <c r="G115" i="8"/>
  <c r="G103" i="8"/>
  <c r="G132" i="8"/>
  <c r="G74" i="8"/>
  <c r="F23" i="4"/>
  <c r="H64" i="8"/>
  <c r="G64" i="8"/>
  <c r="G15" i="8"/>
  <c r="G13" i="8" s="1"/>
  <c r="I13" i="8"/>
  <c r="H13" i="8"/>
  <c r="J10" i="8"/>
  <c r="L10" i="8"/>
  <c r="J11" i="8"/>
  <c r="K10" i="8"/>
  <c r="M461" i="8"/>
  <c r="L511" i="8"/>
  <c r="M463" i="8"/>
  <c r="M465" i="8"/>
  <c r="M467" i="8"/>
  <c r="M511" i="8"/>
  <c r="N390" i="8"/>
  <c r="M428" i="8"/>
  <c r="N428" i="8"/>
  <c r="M76" i="8"/>
  <c r="M17" i="8"/>
  <c r="O17" i="8"/>
  <c r="M74" i="8"/>
  <c r="M103" i="8"/>
  <c r="O103" i="8"/>
  <c r="N103" i="8"/>
  <c r="M74" i="1" l="1"/>
  <c r="J61" i="1"/>
  <c r="M61" i="1" s="1"/>
  <c r="K61" i="1"/>
  <c r="N61" i="1" s="1"/>
  <c r="N74" i="1"/>
  <c r="J12" i="1"/>
  <c r="J13" i="8"/>
  <c r="J15" i="8"/>
  <c r="J17" i="8"/>
  <c r="G9" i="5"/>
  <c r="I9" i="5"/>
  <c r="G98" i="5"/>
  <c r="I98" i="5"/>
  <c r="G100" i="5"/>
  <c r="I100" i="5"/>
  <c r="G106" i="5"/>
  <c r="I106" i="5"/>
  <c r="G102" i="5"/>
  <c r="I102" i="5"/>
  <c r="G44" i="5"/>
  <c r="G32" i="5"/>
  <c r="G21" i="5"/>
  <c r="G19" i="5"/>
  <c r="G15" i="5"/>
  <c r="G13" i="5"/>
  <c r="H9" i="5"/>
  <c r="H44" i="5"/>
  <c r="H32" i="5"/>
  <c r="H21" i="5"/>
  <c r="H13" i="5"/>
  <c r="H15" i="5"/>
  <c r="J138" i="4"/>
  <c r="I118" i="4"/>
  <c r="J118" i="4"/>
  <c r="I108" i="4"/>
  <c r="I55" i="4"/>
  <c r="J55" i="4"/>
  <c r="K55" i="4"/>
  <c r="J34" i="4"/>
  <c r="F17" i="4"/>
  <c r="I11" i="4"/>
  <c r="I10" i="4" s="1"/>
  <c r="K10" i="4"/>
  <c r="I13" i="4"/>
  <c r="J13" i="4"/>
  <c r="K13" i="4"/>
  <c r="J10" i="4"/>
  <c r="D21" i="5"/>
  <c r="D9" i="5"/>
  <c r="F9" i="5"/>
  <c r="F100" i="5"/>
  <c r="K10" i="1" l="1"/>
  <c r="J10" i="1" s="1"/>
  <c r="M10" i="1" s="1"/>
  <c r="N10" i="1"/>
  <c r="E32" i="5"/>
  <c r="E21" i="5"/>
  <c r="F47" i="4"/>
  <c r="G10" i="4"/>
  <c r="H10" i="4"/>
  <c r="G118" i="4"/>
  <c r="F112" i="4"/>
  <c r="F108" i="4"/>
  <c r="G101" i="4"/>
  <c r="F100" i="4"/>
  <c r="F96" i="4"/>
  <c r="F91" i="4"/>
  <c r="F69" i="4"/>
  <c r="G62" i="4"/>
  <c r="F57" i="4"/>
  <c r="F59" i="4"/>
  <c r="F55" i="4"/>
  <c r="F34" i="4"/>
  <c r="F45" i="4"/>
  <c r="F41" i="4"/>
  <c r="F39" i="4"/>
  <c r="F11" i="4"/>
  <c r="F13" i="4"/>
  <c r="G13" i="4"/>
  <c r="H13" i="4"/>
  <c r="F25" i="4"/>
  <c r="F15" i="4" l="1"/>
  <c r="G46" i="1" l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4" i="1"/>
  <c r="G93" i="1"/>
  <c r="M93" i="1" s="1"/>
  <c r="G92" i="1"/>
  <c r="M92" i="1" s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4" i="1"/>
  <c r="G71" i="1"/>
  <c r="G73" i="1"/>
  <c r="G66" i="1"/>
  <c r="G70" i="1"/>
  <c r="G68" i="1"/>
  <c r="G54" i="1"/>
  <c r="G57" i="1"/>
  <c r="G56" i="1"/>
  <c r="H54" i="1"/>
  <c r="G45" i="1"/>
  <c r="G44" i="1"/>
  <c r="H42" i="1"/>
  <c r="G42" i="1" s="1"/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2" i="1"/>
  <c r="D22" i="1"/>
  <c r="G19" i="1"/>
  <c r="H19" i="1"/>
  <c r="H12" i="1" s="1"/>
  <c r="G12" i="1" s="1"/>
  <c r="G21" i="1"/>
  <c r="G18" i="1"/>
  <c r="G17" i="1"/>
  <c r="G16" i="1"/>
  <c r="G14" i="1"/>
  <c r="H14" i="1"/>
  <c r="E10" i="1"/>
  <c r="E14" i="1"/>
  <c r="E12" i="1" l="1"/>
  <c r="D12" i="1" s="1"/>
  <c r="D104" i="1"/>
  <c r="D13" i="1"/>
  <c r="D14" i="1"/>
  <c r="D15" i="1"/>
  <c r="D16" i="1"/>
  <c r="D17" i="1"/>
  <c r="D18" i="1"/>
  <c r="D19" i="1"/>
  <c r="D20" i="1"/>
  <c r="D2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9" i="1"/>
  <c r="D60" i="1"/>
  <c r="D62" i="1"/>
  <c r="D63" i="1"/>
  <c r="D64" i="1"/>
  <c r="D65" i="1"/>
  <c r="D66" i="1"/>
  <c r="D67" i="1"/>
  <c r="D69" i="1"/>
  <c r="D70" i="1"/>
  <c r="D71" i="1"/>
  <c r="D72" i="1"/>
  <c r="D73" i="1"/>
  <c r="D74" i="1"/>
  <c r="D76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6" i="1"/>
  <c r="D107" i="1"/>
  <c r="D108" i="1"/>
  <c r="F58" i="1"/>
  <c r="D58" i="1" s="1"/>
  <c r="E42" i="1"/>
  <c r="E19" i="1"/>
  <c r="D10" i="1" l="1"/>
</calcChain>
</file>

<file path=xl/sharedStrings.xml><?xml version="1.0" encoding="utf-8"?>
<sst xmlns="http://schemas.openxmlformats.org/spreadsheetml/2006/main" count="2732" uniqueCount="752">
  <si>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</si>
  <si>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</si>
  <si>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</si>
  <si>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</si>
  <si>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</si>
  <si>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</si>
  <si>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</si>
  <si>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</si>
  <si>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</si>
  <si>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</si>
  <si>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</si>
  <si>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</si>
  <si>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</si>
  <si>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</si>
  <si>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</si>
  <si>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</si>
  <si>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</si>
  <si>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</si>
  <si>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</si>
  <si>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</si>
  <si>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</si>
  <si>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</si>
  <si>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</si>
  <si>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</si>
  <si>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</si>
  <si>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</si>
  <si>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</si>
  <si>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</si>
  <si>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</si>
  <si>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</si>
  <si>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</si>
  <si>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</si>
  <si>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</si>
  <si>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</si>
  <si>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</si>
  <si>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</si>
  <si>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</si>
  <si>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</si>
  <si>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</si>
  <si>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</si>
  <si>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</si>
  <si>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</si>
  <si>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</si>
  <si>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</si>
  <si>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</si>
  <si>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</si>
  <si>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</si>
  <si>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</si>
  <si>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</si>
  <si>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</si>
  <si>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</si>
  <si>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</si>
  <si>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</si>
  <si>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</si>
  <si>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</si>
  <si>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</si>
  <si>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</si>
  <si>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</si>
  <si>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</si>
  <si>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</si>
  <si>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</si>
  <si>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</si>
  <si>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</si>
  <si>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</si>
  <si>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</si>
  <si>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</si>
  <si>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</si>
  <si>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</si>
  <si>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</si>
  <si>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</si>
  <si>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</si>
  <si>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</si>
  <si>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</si>
  <si>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</si>
  <si>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</si>
  <si>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</si>
  <si>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</si>
  <si>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</si>
  <si>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</si>
  <si>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</si>
  <si>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</si>
  <si>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</si>
  <si>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</si>
  <si>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</si>
  <si>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</si>
  <si>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</si>
  <si>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</si>
  <si>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</si>
  <si>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</si>
  <si>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</si>
  <si>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</si>
  <si>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</si>
  <si>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</si>
  <si>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</si>
  <si>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</si>
  <si>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</si>
  <si>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</si>
  <si>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</si>
  <si>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</si>
  <si>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</si>
  <si>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</si>
  <si>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</si>
  <si>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</si>
  <si>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</si>
  <si>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</si>
  <si>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</si>
  <si>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</si>
  <si>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</si>
  <si>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</si>
  <si>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</si>
  <si>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</si>
  <si>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</si>
  <si>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</si>
  <si>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</si>
  <si>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</si>
  <si>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</si>
  <si>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</si>
  <si>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</si>
  <si>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</si>
  <si>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</si>
  <si>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</si>
  <si>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</si>
  <si>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</si>
  <si>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</si>
  <si>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</si>
  <si>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</si>
  <si>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</si>
  <si>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</si>
  <si>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</si>
  <si>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</si>
  <si>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</si>
  <si>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</si>
  <si>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</si>
  <si>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</si>
  <si>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</si>
  <si>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</si>
  <si>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</si>
  <si>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</si>
  <si>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</si>
  <si>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</si>
  <si>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</si>
  <si>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</si>
  <si>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</si>
  <si>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</si>
  <si>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</si>
  <si>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</si>
  <si>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</si>
  <si>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</si>
  <si>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</si>
  <si>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</si>
  <si>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</si>
  <si>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</si>
  <si>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</si>
  <si>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</si>
  <si>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</si>
  <si>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</si>
  <si>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</si>
  <si>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</si>
  <si>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</si>
  <si>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</si>
  <si>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</si>
  <si>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</si>
  <si>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</si>
  <si>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</si>
  <si>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</si>
  <si>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</si>
  <si>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</si>
  <si>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</si>
  <si>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</si>
  <si>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</si>
  <si>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</si>
  <si>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</si>
  <si>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</si>
  <si>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</si>
  <si>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</si>
  <si>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</si>
  <si>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</si>
  <si>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</si>
  <si>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</si>
  <si>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</si>
  <si>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</si>
  <si>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</si>
  <si>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</si>
  <si>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</si>
  <si>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</si>
  <si>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</si>
  <si>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</si>
  <si>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</si>
  <si>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</si>
  <si>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</si>
  <si>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</si>
  <si>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</si>
  <si>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</si>
  <si>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</si>
  <si>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</si>
  <si>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</si>
  <si>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</si>
  <si>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</si>
  <si>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</si>
  <si>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</si>
  <si>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</si>
  <si>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</si>
  <si>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</si>
  <si>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</si>
  <si>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</si>
  <si>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</si>
  <si>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</si>
  <si>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</si>
  <si>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</si>
  <si>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</si>
  <si>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</si>
  <si>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</si>
  <si>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</si>
  <si>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</si>
  <si>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</si>
  <si>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</si>
  <si>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</si>
  <si>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</si>
  <si>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</si>
  <si>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</si>
  <si>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</si>
  <si>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</si>
  <si>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</si>
  <si>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</si>
  <si>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</si>
  <si>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</si>
  <si>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</si>
  <si>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</si>
  <si>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</si>
  <si>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</si>
  <si>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</si>
  <si>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</si>
  <si>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</si>
  <si>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</si>
  <si>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</si>
  <si>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</si>
  <si>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</si>
  <si>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</si>
  <si>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</si>
  <si>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</si>
  <si>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</si>
  <si>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</si>
  <si>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</si>
  <si>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</si>
  <si>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</si>
  <si>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</si>
  <si>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</si>
  <si>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</si>
  <si>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</si>
  <si>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</si>
  <si>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</si>
  <si>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</si>
  <si>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</si>
  <si>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</si>
  <si>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</si>
  <si>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</si>
  <si>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</si>
  <si>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</si>
  <si>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</si>
  <si>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</si>
  <si>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</si>
  <si>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</si>
  <si>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</si>
  <si>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</si>
  <si>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</si>
  <si>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</si>
  <si>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</si>
  <si>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</si>
  <si>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</si>
  <si>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</si>
  <si>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</si>
  <si>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</si>
  <si>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</si>
  <si>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</si>
  <si>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</si>
  <si>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</si>
  <si>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</si>
  <si>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</si>
  <si>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</si>
  <si>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</si>
  <si>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</si>
  <si>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</si>
  <si>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</si>
  <si>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</si>
  <si>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</si>
  <si>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</si>
  <si>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</si>
  <si>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</si>
  <si>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</si>
  <si>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</si>
  <si>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</si>
  <si>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</si>
  <si>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</si>
  <si>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</si>
  <si>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</si>
  <si>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</si>
  <si>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</si>
  <si>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</si>
  <si>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</si>
  <si>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</si>
  <si>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</si>
  <si>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</si>
  <si>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</si>
  <si>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</si>
  <si>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</si>
  <si>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</si>
  <si>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</si>
  <si>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</si>
  <si>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</si>
  <si>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</si>
  <si>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</si>
  <si>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</si>
  <si>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</si>
  <si>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</si>
  <si>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</si>
  <si>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</si>
  <si>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</si>
  <si>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</si>
  <si>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</si>
  <si>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</si>
  <si>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</si>
  <si>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</si>
  <si>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</si>
  <si>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</si>
  <si>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</si>
  <si>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</si>
  <si>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</si>
  <si>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</si>
  <si>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</si>
  <si>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</si>
  <si>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</si>
  <si>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</si>
  <si>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</si>
  <si>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</si>
  <si>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</si>
  <si>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</si>
  <si>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</si>
  <si>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</si>
  <si>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</si>
  <si>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</si>
  <si>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</si>
  <si>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</si>
  <si>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</si>
  <si>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</si>
  <si>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</si>
  <si>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</si>
  <si>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</si>
  <si>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</si>
  <si>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</si>
  <si>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</si>
  <si>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</si>
  <si>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</si>
  <si>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</si>
  <si>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</si>
  <si>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</si>
  <si>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</si>
  <si>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</si>
  <si>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</si>
  <si>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</si>
  <si>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</si>
  <si>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</si>
  <si>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</si>
  <si>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</si>
  <si>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</si>
  <si>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</si>
  <si>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</si>
  <si>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</si>
  <si>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</si>
  <si>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</si>
  <si>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</si>
  <si>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</si>
  <si>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</si>
  <si>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</si>
  <si>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</si>
  <si>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</si>
  <si>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</si>
  <si>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</si>
  <si>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</si>
  <si>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</si>
  <si>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</si>
  <si>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</si>
  <si>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</si>
  <si>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</si>
  <si>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</si>
  <si>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</si>
  <si>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</si>
  <si>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</si>
  <si>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</si>
  <si>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</si>
  <si>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</si>
  <si>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</si>
  <si>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</si>
  <si>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</si>
  <si>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</si>
  <si>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</si>
  <si>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</si>
  <si>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</si>
  <si>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</si>
  <si>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</si>
  <si>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</si>
  <si>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</si>
  <si>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</si>
  <si>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</si>
  <si>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</si>
  <si>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</si>
  <si>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</si>
  <si>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</si>
  <si>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</si>
  <si>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</si>
  <si>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</si>
  <si>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</si>
  <si>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</si>
  <si>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</si>
  <si>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</si>
  <si>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</si>
  <si>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</si>
  <si>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</si>
  <si>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</si>
  <si>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</si>
  <si>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</si>
  <si>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</si>
  <si>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</si>
  <si>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</si>
  <si>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</si>
  <si>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</si>
  <si>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</si>
  <si>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</si>
  <si>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</si>
  <si>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</si>
  <si>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</si>
  <si>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</si>
  <si>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</si>
  <si>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</si>
  <si>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</si>
  <si>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</si>
  <si>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</si>
  <si>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</si>
  <si>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</si>
  <si>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</si>
  <si>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</si>
  <si>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</si>
  <si>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</si>
  <si>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</si>
  <si>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</si>
  <si>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</si>
  <si>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</si>
  <si>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</si>
  <si>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</si>
  <si>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</si>
  <si>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</si>
  <si>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</si>
  <si>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</si>
  <si>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</si>
  <si>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</si>
  <si>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</si>
  <si>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</si>
  <si>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</si>
  <si>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</si>
  <si>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</si>
  <si>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</si>
  <si>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</si>
  <si>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</si>
  <si>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</si>
  <si>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</si>
  <si>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</si>
  <si>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</si>
  <si>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</si>
  <si>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</si>
  <si>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</si>
  <si>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</si>
  <si>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</si>
  <si>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</si>
  <si>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</si>
  <si>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</si>
  <si>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</si>
  <si>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</si>
  <si>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</si>
  <si>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</si>
  <si>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</si>
  <si>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</si>
  <si>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</si>
  <si>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</si>
  <si>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</si>
  <si>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</si>
  <si>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</si>
  <si>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</si>
  <si>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</si>
  <si>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</si>
  <si>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</si>
  <si>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</si>
  <si>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</si>
  <si>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</si>
  <si>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</si>
  <si>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</si>
  <si>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</si>
  <si>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</si>
  <si>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</si>
  <si>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</si>
  <si>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</si>
  <si>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</si>
  <si>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</si>
  <si>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</si>
  <si>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</si>
  <si>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</si>
  <si>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</si>
  <si>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</si>
  <si>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</si>
  <si>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</si>
  <si>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</si>
  <si>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</si>
  <si>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</si>
  <si>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</si>
  <si>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</si>
  <si>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</si>
  <si>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</si>
  <si>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</si>
  <si>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</si>
  <si>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</si>
  <si>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</si>
  <si>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</si>
  <si>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</si>
  <si>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</si>
  <si>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</si>
  <si>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</si>
  <si>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</si>
  <si>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</si>
  <si>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</si>
  <si>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</si>
  <si>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</si>
  <si>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</si>
  <si>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</si>
  <si>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</si>
  <si>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</si>
  <si>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</si>
  <si>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</si>
  <si>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</si>
  <si>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</si>
  <si>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</si>
  <si>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</si>
  <si>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</si>
  <si>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</si>
  <si>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</si>
  <si>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</si>
  <si>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</si>
  <si>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</si>
  <si>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</si>
  <si>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</si>
  <si>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</si>
  <si>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</si>
  <si>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</si>
  <si>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</si>
  <si>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</si>
  <si>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</si>
  <si>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</si>
  <si>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</si>
  <si>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</si>
  <si>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</si>
  <si>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</si>
  <si>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</si>
  <si>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</si>
  <si>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</si>
  <si>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</si>
  <si>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</si>
  <si>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</si>
  <si>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</si>
  <si>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</si>
  <si>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</si>
  <si>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</si>
  <si>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</si>
  <si>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</si>
  <si>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</si>
  <si>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</si>
  <si>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</si>
  <si>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</si>
  <si>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</si>
  <si>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</si>
  <si>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</si>
  <si>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</si>
  <si>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</si>
  <si>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</si>
  <si>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</si>
  <si>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</si>
  <si>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</si>
  <si>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</si>
  <si>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</si>
  <si>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</si>
  <si>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</si>
  <si>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</si>
  <si>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</si>
  <si>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</si>
  <si>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</si>
  <si>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</si>
  <si>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</si>
  <si>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</si>
  <si>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</si>
  <si>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</si>
  <si>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</si>
  <si>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</si>
  <si>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</si>
  <si>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</si>
  <si>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</si>
  <si>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</si>
  <si>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</si>
  <si>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</si>
  <si>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</si>
  <si>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</si>
  <si>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</si>
  <si>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</si>
  <si>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</si>
  <si>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</si>
  <si>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</si>
  <si>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</si>
  <si>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</si>
  <si>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</si>
  <si>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</si>
  <si>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</si>
  <si>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</si>
  <si>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</si>
  <si>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</si>
  <si>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</si>
  <si>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</si>
  <si>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</si>
  <si>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</si>
  <si>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</si>
  <si>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</si>
  <si>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</si>
  <si>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</si>
  <si>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</si>
  <si>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</si>
  <si>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</si>
  <si>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</si>
  <si>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</si>
  <si>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</si>
  <si>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</si>
  <si>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</si>
  <si>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</si>
  <si>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</si>
  <si>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</si>
  <si>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</si>
  <si>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</si>
  <si>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</si>
  <si>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</si>
  <si>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</si>
  <si>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</si>
  <si>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</si>
  <si>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</si>
  <si>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</si>
  <si>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</si>
  <si>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</si>
  <si>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</si>
  <si>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</si>
  <si>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</si>
  <si>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</si>
  <si>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</si>
  <si>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</si>
  <si>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</si>
  <si>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</si>
  <si>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</si>
  <si>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</si>
  <si>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</si>
  <si>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</si>
  <si>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</si>
  <si>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</si>
  <si>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</si>
  <si>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</si>
  <si>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</si>
  <si>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</si>
  <si>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</si>
  <si>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</si>
  <si>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</si>
  <si>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</si>
  <si>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</si>
  <si>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</si>
  <si>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</si>
  <si>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</si>
  <si>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</si>
  <si>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</si>
  <si>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</si>
  <si>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</si>
  <si>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</si>
  <si>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</si>
  <si>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</si>
  <si>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</si>
  <si>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</si>
  <si>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</si>
  <si>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</si>
  <si>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</si>
  <si>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</si>
  <si>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</si>
  <si>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</si>
  <si>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</si>
  <si>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</si>
  <si>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</si>
  <si>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</si>
  <si>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</si>
  <si>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</si>
  <si>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</si>
  <si>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</si>
  <si>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</si>
  <si>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</si>
  <si>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</si>
  <si>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</si>
  <si>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</si>
  <si>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</si>
  <si>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</si>
  <si>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</si>
  <si>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</si>
  <si>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</si>
  <si>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</si>
  <si>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</si>
  <si>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</si>
  <si>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</si>
  <si>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</si>
  <si>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</si>
  <si>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</si>
  <si>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</si>
  <si>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</si>
  <si>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</si>
  <si>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</si>
  <si>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</si>
  <si>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</si>
  <si>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</si>
  <si>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</si>
  <si>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</si>
  <si>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</si>
  <si>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</si>
  <si>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</si>
  <si>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</si>
  <si>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</si>
  <si>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</si>
  <si>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</si>
  <si>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</si>
  <si>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</si>
  <si>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</si>
  <si>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</si>
  <si>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</si>
  <si>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Ð³í»Éí³Í  N 8</t>
  </si>
  <si>
    <t xml:space="preserve">Ð³í»Éí³Í  N 3 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</si>
  <si>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</si>
  <si>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</si>
  <si>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</si>
  <si>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</si>
  <si>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</si>
  <si>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համայնքների 2023-2025թթ. միջնաժամկետ ծախսերի ծրագրերի հավելուրդը (դեֆիցիտը)</t>
  </si>
  <si>
    <t xml:space="preserve">ՀՀ համայնքների 2023-2025թթ. միջնաժամկետ ծախսերի ծրագրերի դեֆիցիտի (պակացուրդի) ֆինանսավորումը ըստ աղբյուրների                                               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</si>
  <si>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</si>
  <si>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</si>
  <si>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</si>
  <si>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</si>
  <si>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</si>
  <si>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3.9 ²ÛÉ »Ï³Ùáõïներ     (ïáÕ 1391 + ïáÕ 1392 + ïáÕ 1393),                                  ³Û¹ ÃíáõÙ`</t>
  </si>
  <si>
    <t>Ճշգրտվել են հաշվարկային ցուցանիշները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</si>
</sst>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\ ;\(#,##0.0\)"/>
    <numFmt numFmtId="166" formatCode="0.0"/>
  </numFmts>
  <fonts count="10" x14ac:knownFonts="1">
    <font>
      <sz val="8"/>
      <name val="Arial Armenian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name val="Arial Armenian"/>
      <family val="2"/>
    </font>
    <font>
      <sz val="10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4" fontId="9" fillId="0" borderId="18" applyFill="0" applyProtection="0">
      <alignment horizontal="right" vertical="center"/>
    </xf>
  </cellStyleXfs>
  <cellXfs count="158">
    <xf numFmtId="0" fontId="0" fillId="0" borderId="0" xfId="0"/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165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left" vertical="top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right" vertical="top" wrapText="1"/>
    </xf>
    <xf numFmtId="165" fontId="3" fillId="0" borderId="5" xfId="0" applyNumberFormat="1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top"/>
    </xf>
    <xf numFmtId="165" fontId="3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top"/>
    </xf>
    <xf numFmtId="0" fontId="0" fillId="0" borderId="2" xfId="0" applyBorder="1" applyAlignment="1">
      <alignment vertical="center"/>
    </xf>
    <xf numFmtId="0" fontId="0" fillId="0" borderId="2" xfId="0" applyBorder="1"/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3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12" xfId="0" applyBorder="1"/>
    <xf numFmtId="0" fontId="0" fillId="0" borderId="12" xfId="0" applyBorder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center"/>
    </xf>
    <xf numFmtId="166" fontId="0" fillId="0" borderId="3" xfId="0" applyNumberFormat="1" applyBorder="1" applyAlignment="1">
      <alignment vertical="center"/>
    </xf>
    <xf numFmtId="166" fontId="3" fillId="0" borderId="2" xfId="0" applyNumberFormat="1" applyFont="1" applyBorder="1" applyAlignment="1">
      <alignment horizontal="center" vertical="top"/>
    </xf>
    <xf numFmtId="166" fontId="3" fillId="0" borderId="2" xfId="0" applyNumberFormat="1" applyFont="1" applyBorder="1" applyAlignment="1">
      <alignment horizontal="right" vertical="top"/>
    </xf>
    <xf numFmtId="166" fontId="0" fillId="0" borderId="3" xfId="0" applyNumberFormat="1" applyBorder="1"/>
    <xf numFmtId="166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center" vertical="top"/>
    </xf>
    <xf numFmtId="166" fontId="3" fillId="0" borderId="5" xfId="0" applyNumberFormat="1" applyFont="1" applyBorder="1" applyAlignment="1">
      <alignment horizontal="right" vertical="top"/>
    </xf>
    <xf numFmtId="166" fontId="0" fillId="0" borderId="12" xfId="0" applyNumberFormat="1" applyBorder="1"/>
    <xf numFmtId="4" fontId="3" fillId="0" borderId="18" xfId="3" applyNumberFormat="1" applyFont="1" applyFill="1" applyBorder="1" applyAlignment="1">
      <alignment horizontal="right" vertical="center"/>
    </xf>
    <xf numFmtId="166" fontId="4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left" vertical="top" wrapText="1"/>
    </xf>
    <xf numFmtId="166" fontId="6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left" vertical="top" wrapText="1"/>
    </xf>
    <xf numFmtId="166" fontId="3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right" vertical="top" wrapText="1"/>
    </xf>
    <xf numFmtId="166" fontId="3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left" vertical="center" wrapText="1"/>
    </xf>
    <xf numFmtId="166" fontId="4" fillId="0" borderId="5" xfId="0" applyNumberFormat="1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right" vertical="top"/>
    </xf>
    <xf numFmtId="166" fontId="4" fillId="0" borderId="5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</cellXfs>
  <cellStyles count="4">
    <cellStyle name="Comma 2" xfId="1"/>
    <cellStyle name="Normal 3" xfId="2"/>
    <cellStyle name="rgt_arm14_Money_900" xfId="3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1"/>
  <sheetViews>
    <sheetView tabSelected="1" topLeftCell="C1" zoomScale="120" zoomScaleNormal="120" workbookViewId="0">
      <selection activeCell="K86" sqref="K86"/>
    </sheetView>
  </sheetViews>
  <sheetFormatPr defaultRowHeight="10.5" x14ac:dyDescent="0.15"/>
  <cols>
    <col min="1" max="1" width="9.83203125" style="2" customWidth="1"/>
    <col min="2" max="2" width="47.5" style="3" customWidth="1"/>
    <col min="3" max="3" width="12.33203125" style="2" customWidth="1"/>
    <col min="4" max="7" width="13.33203125" style="2" customWidth="1"/>
    <col min="8" max="8" width="16.1640625" style="2" customWidth="1"/>
    <col min="9" max="9" width="13.33203125" style="2" customWidth="1"/>
    <col min="10" max="11" width="15.1640625" style="1" customWidth="1"/>
    <col min="12" max="15" width="13" style="1" customWidth="1"/>
    <col min="16" max="16" width="15" style="1" customWidth="1"/>
    <col min="17" max="18" width="14.33203125" style="1" customWidth="1"/>
    <col min="19" max="19" width="12.83203125" style="1" customWidth="1"/>
    <col min="20" max="21" width="13.5" style="1" customWidth="1"/>
    <col min="22" max="22" width="22.83203125" customWidth="1"/>
  </cols>
  <sheetData>
    <row r="2" spans="1:22" ht="20.25" customHeight="1" x14ac:dyDescent="0.15">
      <c r="L2" s="4"/>
      <c r="M2" s="4"/>
      <c r="N2" s="4"/>
      <c r="O2" s="4"/>
      <c r="R2" s="4"/>
      <c r="U2" s="85"/>
      <c r="V2" s="85" t="s">
        <v>188</v>
      </c>
    </row>
    <row r="3" spans="1:22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7" customHeight="1" x14ac:dyDescent="0.15">
      <c r="A4" s="131" t="s">
        <v>738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2" ht="21" customHeight="1" thickBot="1" x14ac:dyDescent="0.2">
      <c r="S5" s="32"/>
      <c r="V5" s="33" t="s">
        <v>0</v>
      </c>
    </row>
    <row r="6" spans="1:22" ht="21.75" customHeight="1" x14ac:dyDescent="0.15">
      <c r="A6" s="127" t="s">
        <v>1</v>
      </c>
      <c r="B6" s="125" t="s">
        <v>2</v>
      </c>
      <c r="C6" s="125" t="s">
        <v>3</v>
      </c>
      <c r="D6" s="129" t="s">
        <v>745</v>
      </c>
      <c r="E6" s="129"/>
      <c r="F6" s="129"/>
      <c r="G6" s="129" t="s">
        <v>746</v>
      </c>
      <c r="H6" s="129"/>
      <c r="I6" s="129"/>
      <c r="J6" s="129" t="s">
        <v>184</v>
      </c>
      <c r="K6" s="129"/>
      <c r="L6" s="129"/>
      <c r="M6" s="132" t="s">
        <v>747</v>
      </c>
      <c r="N6" s="132"/>
      <c r="O6" s="132"/>
      <c r="P6" s="129" t="s">
        <v>185</v>
      </c>
      <c r="Q6" s="129"/>
      <c r="R6" s="129"/>
      <c r="S6" s="129" t="s">
        <v>186</v>
      </c>
      <c r="T6" s="129"/>
      <c r="U6" s="129"/>
      <c r="V6" s="80" t="s">
        <v>748</v>
      </c>
    </row>
    <row r="7" spans="1:22" ht="21" customHeight="1" x14ac:dyDescent="0.15">
      <c r="A7" s="128"/>
      <c r="B7" s="126"/>
      <c r="C7" s="126"/>
      <c r="D7" s="130" t="s">
        <v>4</v>
      </c>
      <c r="E7" s="130" t="s">
        <v>5</v>
      </c>
      <c r="F7" s="130"/>
      <c r="G7" s="130" t="s">
        <v>4</v>
      </c>
      <c r="H7" s="130" t="s">
        <v>5</v>
      </c>
      <c r="I7" s="130"/>
      <c r="J7" s="130" t="s">
        <v>4</v>
      </c>
      <c r="K7" s="130" t="s">
        <v>5</v>
      </c>
      <c r="L7" s="130"/>
      <c r="M7" s="130" t="s">
        <v>4</v>
      </c>
      <c r="N7" s="130" t="s">
        <v>5</v>
      </c>
      <c r="O7" s="130"/>
      <c r="P7" s="130" t="s">
        <v>4</v>
      </c>
      <c r="Q7" s="130" t="s">
        <v>5</v>
      </c>
      <c r="R7" s="130"/>
      <c r="S7" s="130" t="s">
        <v>4</v>
      </c>
      <c r="T7" s="130" t="s">
        <v>5</v>
      </c>
      <c r="U7" s="130"/>
      <c r="V7" s="124" t="s">
        <v>749</v>
      </c>
    </row>
    <row r="8" spans="1:22" ht="33" customHeight="1" x14ac:dyDescent="0.15">
      <c r="A8" s="128"/>
      <c r="B8" s="126"/>
      <c r="C8" s="126"/>
      <c r="D8" s="130"/>
      <c r="E8" s="14" t="s">
        <v>6</v>
      </c>
      <c r="F8" s="14" t="s">
        <v>7</v>
      </c>
      <c r="G8" s="130"/>
      <c r="H8" s="14" t="s">
        <v>6</v>
      </c>
      <c r="I8" s="14" t="s">
        <v>7</v>
      </c>
      <c r="J8" s="130"/>
      <c r="K8" s="14" t="s">
        <v>6</v>
      </c>
      <c r="L8" s="14" t="s">
        <v>7</v>
      </c>
      <c r="M8" s="130"/>
      <c r="N8" s="14" t="s">
        <v>6</v>
      </c>
      <c r="O8" s="14" t="s">
        <v>7</v>
      </c>
      <c r="P8" s="130"/>
      <c r="Q8" s="14" t="s">
        <v>6</v>
      </c>
      <c r="R8" s="14" t="s">
        <v>7</v>
      </c>
      <c r="S8" s="130"/>
      <c r="T8" s="14" t="s">
        <v>6</v>
      </c>
      <c r="U8" s="14" t="s">
        <v>7</v>
      </c>
      <c r="V8" s="124"/>
    </row>
    <row r="9" spans="1:22" s="6" customFormat="1" ht="23.25" customHeight="1" x14ac:dyDescent="0.15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3">
        <v>22</v>
      </c>
    </row>
    <row r="10" spans="1:22" s="6" customFormat="1" ht="23.25" customHeight="1" x14ac:dyDescent="0.15">
      <c r="A10" s="16" t="s">
        <v>8</v>
      </c>
      <c r="B10" s="17" t="s">
        <v>9</v>
      </c>
      <c r="C10" s="18" t="s">
        <v>10</v>
      </c>
      <c r="D10" s="88">
        <f>E10+F10-F107</f>
        <v>2004161.8000000003</v>
      </c>
      <c r="E10" s="88">
        <f>E12+E46+E61</f>
        <v>1854087.0000000002</v>
      </c>
      <c r="F10" s="88">
        <v>247351.2</v>
      </c>
      <c r="G10" s="88">
        <f t="shared" ref="G10:G12" si="0">H10+I10</f>
        <v>2091514</v>
      </c>
      <c r="H10" s="88">
        <f>H12+H46+H61</f>
        <v>2091514</v>
      </c>
      <c r="I10" s="88"/>
      <c r="J10" s="88">
        <f t="shared" ref="J10" si="1">K10+L10</f>
        <v>2231607.6</v>
      </c>
      <c r="K10" s="88">
        <f>K12+K46+K61</f>
        <v>2231607.6</v>
      </c>
      <c r="L10" s="89"/>
      <c r="M10" s="89">
        <f>J10-G10</f>
        <v>140093.60000000009</v>
      </c>
      <c r="N10" s="89">
        <f>K10-H10</f>
        <v>140093.60000000009</v>
      </c>
      <c r="O10" s="89"/>
      <c r="P10" s="88">
        <f t="shared" ref="P10" si="2">Q10+R10</f>
        <v>2221607.6</v>
      </c>
      <c r="Q10" s="88">
        <f>Q12+Q46+Q61</f>
        <v>2221607.6</v>
      </c>
      <c r="R10" s="89"/>
      <c r="S10" s="88">
        <f t="shared" ref="S10" si="3">T10+U10</f>
        <v>2221607.6</v>
      </c>
      <c r="T10" s="88">
        <f>T12+T46+T61</f>
        <v>2221607.6</v>
      </c>
      <c r="U10" s="89"/>
      <c r="V10" s="90"/>
    </row>
    <row r="11" spans="1:22" ht="16.5" customHeight="1" x14ac:dyDescent="0.15">
      <c r="A11" s="20"/>
      <c r="B11" s="21" t="s">
        <v>5</v>
      </c>
      <c r="C11" s="22"/>
      <c r="D11" s="88"/>
      <c r="E11" s="91"/>
      <c r="F11" s="91"/>
      <c r="G11" s="91"/>
      <c r="H11" s="91"/>
      <c r="I11" s="91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3"/>
    </row>
    <row r="12" spans="1:22" s="6" customFormat="1" ht="34.5" customHeight="1" x14ac:dyDescent="0.15">
      <c r="A12" s="16" t="s">
        <v>11</v>
      </c>
      <c r="B12" s="17" t="s">
        <v>12</v>
      </c>
      <c r="C12" s="18" t="s">
        <v>13</v>
      </c>
      <c r="D12" s="88">
        <f t="shared" ref="D12:G74" si="4">E12+F12</f>
        <v>525409.6</v>
      </c>
      <c r="E12" s="88">
        <f>E14+E19+E22+E42</f>
        <v>525409.6</v>
      </c>
      <c r="F12" s="88"/>
      <c r="G12" s="88">
        <f t="shared" si="0"/>
        <v>718907.3</v>
      </c>
      <c r="H12" s="88">
        <f>H14+H19+H22+H42</f>
        <v>718907.3</v>
      </c>
      <c r="I12" s="88"/>
      <c r="J12" s="88">
        <f t="shared" ref="J12" si="5">K12+L12</f>
        <v>705946</v>
      </c>
      <c r="K12" s="88">
        <f>K14+K19+K22+K42</f>
        <v>705946</v>
      </c>
      <c r="L12" s="89"/>
      <c r="M12" s="89">
        <f>J12-G12</f>
        <v>-12961.300000000047</v>
      </c>
      <c r="N12" s="89">
        <f>K12-H12</f>
        <v>-12961.300000000047</v>
      </c>
      <c r="O12" s="89"/>
      <c r="P12" s="88">
        <f t="shared" ref="P12" si="6">Q12+R12</f>
        <v>705946</v>
      </c>
      <c r="Q12" s="88">
        <f>Q14+Q19+Q22+Q42</f>
        <v>705946</v>
      </c>
      <c r="R12" s="89"/>
      <c r="S12" s="88">
        <f t="shared" ref="S12" si="7">T12+U12</f>
        <v>705946</v>
      </c>
      <c r="T12" s="88">
        <f>T14+T19+T22+T42</f>
        <v>705946</v>
      </c>
      <c r="U12" s="89"/>
      <c r="V12" s="123" t="s">
        <v>751</v>
      </c>
    </row>
    <row r="13" spans="1:22" ht="19.5" customHeight="1" x14ac:dyDescent="0.15">
      <c r="A13" s="20"/>
      <c r="B13" s="21" t="s">
        <v>5</v>
      </c>
      <c r="C13" s="22"/>
      <c r="D13" s="88">
        <f t="shared" si="4"/>
        <v>0</v>
      </c>
      <c r="E13" s="91"/>
      <c r="F13" s="91"/>
      <c r="G13" s="91"/>
      <c r="H13" s="91"/>
      <c r="I13" s="91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3"/>
    </row>
    <row r="14" spans="1:22" s="6" customFormat="1" ht="39.75" customHeight="1" x14ac:dyDescent="0.15">
      <c r="A14" s="16" t="s">
        <v>14</v>
      </c>
      <c r="B14" s="17" t="s">
        <v>15</v>
      </c>
      <c r="C14" s="18" t="s">
        <v>16</v>
      </c>
      <c r="D14" s="88">
        <f t="shared" si="4"/>
        <v>138995</v>
      </c>
      <c r="E14" s="88">
        <f>E16+E17+E18</f>
        <v>138995</v>
      </c>
      <c r="F14" s="88"/>
      <c r="G14" s="88">
        <f t="shared" ref="G14" si="8">H14+I14</f>
        <v>208022.39999999999</v>
      </c>
      <c r="H14" s="88">
        <f>H16+H17+H18</f>
        <v>208022.39999999999</v>
      </c>
      <c r="I14" s="88"/>
      <c r="J14" s="88">
        <f t="shared" ref="J14" si="9">K14+L14</f>
        <v>196628</v>
      </c>
      <c r="K14" s="88">
        <f>K16+K17+K18</f>
        <v>196628</v>
      </c>
      <c r="L14" s="89"/>
      <c r="M14" s="89">
        <f>J14-G14</f>
        <v>-11394.399999999994</v>
      </c>
      <c r="N14" s="89">
        <f>K14-H14</f>
        <v>-11394.399999999994</v>
      </c>
      <c r="O14" s="89"/>
      <c r="P14" s="88">
        <f t="shared" ref="P14" si="10">Q14+R14</f>
        <v>196628</v>
      </c>
      <c r="Q14" s="88">
        <f>Q16+Q17+Q18</f>
        <v>196628</v>
      </c>
      <c r="R14" s="89"/>
      <c r="S14" s="88">
        <f t="shared" ref="S14" si="11">T14+U14</f>
        <v>196628</v>
      </c>
      <c r="T14" s="88">
        <f>T16+T17+T18</f>
        <v>196628</v>
      </c>
      <c r="U14" s="89"/>
      <c r="V14" s="90"/>
    </row>
    <row r="15" spans="1:22" ht="12.75" customHeight="1" x14ac:dyDescent="0.15">
      <c r="A15" s="20"/>
      <c r="B15" s="21" t="s">
        <v>5</v>
      </c>
      <c r="C15" s="22"/>
      <c r="D15" s="88">
        <f t="shared" si="4"/>
        <v>0</v>
      </c>
      <c r="E15" s="91"/>
      <c r="F15" s="91"/>
      <c r="G15" s="91"/>
      <c r="H15" s="91"/>
      <c r="I15" s="91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</row>
    <row r="16" spans="1:22" s="6" customFormat="1" ht="40.5" customHeight="1" x14ac:dyDescent="0.15">
      <c r="A16" s="10" t="s">
        <v>17</v>
      </c>
      <c r="B16" s="24" t="s">
        <v>18</v>
      </c>
      <c r="C16" s="11" t="s">
        <v>10</v>
      </c>
      <c r="D16" s="88">
        <f t="shared" si="4"/>
        <v>22981.7</v>
      </c>
      <c r="E16" s="94">
        <v>22981.7</v>
      </c>
      <c r="F16" s="94"/>
      <c r="G16" s="88">
        <f t="shared" ref="G16:G19" si="12">H16+I16</f>
        <v>0</v>
      </c>
      <c r="H16" s="94"/>
      <c r="I16" s="94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0"/>
    </row>
    <row r="17" spans="1:22" s="6" customFormat="1" ht="33.75" customHeight="1" x14ac:dyDescent="0.15">
      <c r="A17" s="10" t="s">
        <v>19</v>
      </c>
      <c r="B17" s="24" t="s">
        <v>20</v>
      </c>
      <c r="C17" s="11" t="s">
        <v>10</v>
      </c>
      <c r="D17" s="88">
        <f t="shared" si="4"/>
        <v>43286.3</v>
      </c>
      <c r="E17" s="94">
        <v>43286.3</v>
      </c>
      <c r="F17" s="94"/>
      <c r="G17" s="88">
        <f t="shared" si="12"/>
        <v>0</v>
      </c>
      <c r="H17" s="94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0"/>
    </row>
    <row r="18" spans="1:22" s="6" customFormat="1" ht="33.75" customHeight="1" x14ac:dyDescent="0.15">
      <c r="A18" s="10" t="s">
        <v>21</v>
      </c>
      <c r="B18" s="24" t="s">
        <v>22</v>
      </c>
      <c r="C18" s="11" t="s">
        <v>10</v>
      </c>
      <c r="D18" s="88">
        <f t="shared" si="4"/>
        <v>72727</v>
      </c>
      <c r="E18" s="94">
        <v>72727</v>
      </c>
      <c r="F18" s="94"/>
      <c r="G18" s="88">
        <f t="shared" si="12"/>
        <v>208022.39999999999</v>
      </c>
      <c r="H18" s="94">
        <v>208022.39999999999</v>
      </c>
      <c r="I18" s="94"/>
      <c r="J18" s="95">
        <v>196628</v>
      </c>
      <c r="K18" s="95">
        <v>196628</v>
      </c>
      <c r="L18" s="95"/>
      <c r="M18" s="89">
        <f>J18-G18</f>
        <v>-11394.399999999994</v>
      </c>
      <c r="N18" s="89">
        <f>K18-H18</f>
        <v>-11394.399999999994</v>
      </c>
      <c r="O18" s="95"/>
      <c r="P18" s="95">
        <v>196628</v>
      </c>
      <c r="Q18" s="95">
        <v>196628</v>
      </c>
      <c r="R18" s="95"/>
      <c r="S18" s="95">
        <v>196628</v>
      </c>
      <c r="T18" s="95">
        <v>196628</v>
      </c>
      <c r="U18" s="95"/>
      <c r="V18" s="90"/>
    </row>
    <row r="19" spans="1:22" s="6" customFormat="1" ht="19.5" customHeight="1" x14ac:dyDescent="0.15">
      <c r="A19" s="16" t="s">
        <v>23</v>
      </c>
      <c r="B19" s="17" t="s">
        <v>24</v>
      </c>
      <c r="C19" s="18" t="s">
        <v>25</v>
      </c>
      <c r="D19" s="88">
        <f t="shared" si="4"/>
        <v>315821</v>
      </c>
      <c r="E19" s="88">
        <f>E21</f>
        <v>315821</v>
      </c>
      <c r="F19" s="88"/>
      <c r="G19" s="88">
        <f t="shared" si="12"/>
        <v>423523.6</v>
      </c>
      <c r="H19" s="88">
        <f>H21</f>
        <v>423523.6</v>
      </c>
      <c r="I19" s="88"/>
      <c r="J19" s="88">
        <f t="shared" ref="J19" si="13">K19+L19</f>
        <v>422118</v>
      </c>
      <c r="K19" s="89">
        <v>422118</v>
      </c>
      <c r="L19" s="89"/>
      <c r="M19" s="89">
        <f>J19-G19</f>
        <v>-1405.5999999999767</v>
      </c>
      <c r="N19" s="89">
        <f>K19-H19</f>
        <v>-1405.5999999999767</v>
      </c>
      <c r="O19" s="89"/>
      <c r="P19" s="88">
        <f t="shared" ref="P19" si="14">Q19+R19</f>
        <v>422118</v>
      </c>
      <c r="Q19" s="89">
        <v>422118</v>
      </c>
      <c r="R19" s="89"/>
      <c r="S19" s="88">
        <f t="shared" ref="S19" si="15">T19+U19</f>
        <v>422118</v>
      </c>
      <c r="T19" s="89">
        <v>422118</v>
      </c>
      <c r="U19" s="89"/>
      <c r="V19" s="90"/>
    </row>
    <row r="20" spans="1:22" ht="16.5" customHeight="1" x14ac:dyDescent="0.15">
      <c r="A20" s="20"/>
      <c r="B20" s="21" t="s">
        <v>5</v>
      </c>
      <c r="C20" s="22"/>
      <c r="D20" s="88">
        <f t="shared" si="4"/>
        <v>0</v>
      </c>
      <c r="E20" s="91"/>
      <c r="F20" s="91"/>
      <c r="G20" s="91"/>
      <c r="H20" s="91"/>
      <c r="I20" s="91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/>
    </row>
    <row r="21" spans="1:22" s="6" customFormat="1" ht="19.5" customHeight="1" x14ac:dyDescent="0.15">
      <c r="A21" s="10" t="s">
        <v>26</v>
      </c>
      <c r="B21" s="24" t="s">
        <v>27</v>
      </c>
      <c r="C21" s="11" t="s">
        <v>10</v>
      </c>
      <c r="D21" s="88">
        <f t="shared" si="4"/>
        <v>315821</v>
      </c>
      <c r="E21" s="94">
        <v>315821</v>
      </c>
      <c r="F21" s="94"/>
      <c r="G21" s="88">
        <f t="shared" ref="G21" si="16">H21+I21</f>
        <v>423523.6</v>
      </c>
      <c r="H21" s="94">
        <v>423523.6</v>
      </c>
      <c r="I21" s="94"/>
      <c r="J21" s="95">
        <f>K21</f>
        <v>422118</v>
      </c>
      <c r="K21" s="95">
        <v>422118</v>
      </c>
      <c r="L21" s="95"/>
      <c r="M21" s="89">
        <f>J21-G21</f>
        <v>-1405.5999999999767</v>
      </c>
      <c r="N21" s="89">
        <f>K21-H21</f>
        <v>-1405.5999999999767</v>
      </c>
      <c r="O21" s="95"/>
      <c r="P21" s="95">
        <f>Q21</f>
        <v>422118</v>
      </c>
      <c r="Q21" s="95">
        <v>422118</v>
      </c>
      <c r="R21" s="95"/>
      <c r="S21" s="95">
        <f>T21</f>
        <v>422118</v>
      </c>
      <c r="T21" s="95">
        <v>422118</v>
      </c>
      <c r="U21" s="95"/>
      <c r="V21" s="90"/>
    </row>
    <row r="22" spans="1:22" s="6" customFormat="1" ht="80.25" customHeight="1" x14ac:dyDescent="0.15">
      <c r="A22" s="16" t="s">
        <v>28</v>
      </c>
      <c r="B22" s="17" t="s">
        <v>29</v>
      </c>
      <c r="C22" s="18" t="s">
        <v>30</v>
      </c>
      <c r="D22" s="88">
        <f>E22+F22</f>
        <v>35827</v>
      </c>
      <c r="E22" s="88">
        <v>35827</v>
      </c>
      <c r="F22" s="88"/>
      <c r="G22" s="88">
        <f>H22+I22</f>
        <v>55061.3</v>
      </c>
      <c r="H22" s="88">
        <v>55061.3</v>
      </c>
      <c r="I22" s="88"/>
      <c r="J22" s="89">
        <v>54000</v>
      </c>
      <c r="K22" s="89">
        <f>K24+K25+K26+K27+K28+K29+K30+K31+K32+K33+K34+K35+K36+K37+K38+K39</f>
        <v>54000</v>
      </c>
      <c r="L22" s="89"/>
      <c r="M22" s="89">
        <f>J22-G22</f>
        <v>-1061.3000000000029</v>
      </c>
      <c r="N22" s="89">
        <f>K22-H22</f>
        <v>-1061.3000000000029</v>
      </c>
      <c r="O22" s="89"/>
      <c r="P22" s="89">
        <v>54000</v>
      </c>
      <c r="Q22" s="89">
        <f>Q24+Q25+Q26+Q27+Q28+Q29+Q30+Q31+Q32+Q33+Q34+Q35+Q36+Q37+Q38+Q39</f>
        <v>54000</v>
      </c>
      <c r="R22" s="89"/>
      <c r="S22" s="89">
        <v>54000</v>
      </c>
      <c r="T22" s="89">
        <f>T24+T25+T26+T27+T28+T29+T30+T31+T32+T33+T34+T35+T36+T37+T38+T39</f>
        <v>54000</v>
      </c>
      <c r="U22" s="89"/>
      <c r="V22" s="90"/>
    </row>
    <row r="23" spans="1:22" ht="12.75" customHeight="1" x14ac:dyDescent="0.15">
      <c r="A23" s="20"/>
      <c r="B23" s="21" t="s">
        <v>5</v>
      </c>
      <c r="C23" s="22"/>
      <c r="D23" s="88"/>
      <c r="E23" s="91"/>
      <c r="F23" s="91"/>
      <c r="G23" s="91"/>
      <c r="H23" s="91"/>
      <c r="I23" s="91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3"/>
    </row>
    <row r="24" spans="1:22" ht="49.5" customHeight="1" x14ac:dyDescent="0.15">
      <c r="A24" s="20" t="s">
        <v>31</v>
      </c>
      <c r="B24" s="21" t="s">
        <v>32</v>
      </c>
      <c r="C24" s="22" t="s">
        <v>10</v>
      </c>
      <c r="D24" s="88">
        <f t="shared" si="4"/>
        <v>6361.4</v>
      </c>
      <c r="E24" s="91">
        <v>6361.4</v>
      </c>
      <c r="F24" s="91"/>
      <c r="G24" s="88">
        <f t="shared" ref="G24:G42" si="17">H24+I24</f>
        <v>3280.8</v>
      </c>
      <c r="H24" s="91">
        <v>3280.8</v>
      </c>
      <c r="I24" s="91"/>
      <c r="J24" s="92">
        <v>3280.8</v>
      </c>
      <c r="K24" s="92">
        <v>3280.8</v>
      </c>
      <c r="L24" s="92"/>
      <c r="M24" s="89">
        <f t="shared" ref="M24:M33" si="18">J24-G24</f>
        <v>0</v>
      </c>
      <c r="N24" s="89">
        <f t="shared" ref="N24:N33" si="19">K24-H24</f>
        <v>0</v>
      </c>
      <c r="O24" s="92"/>
      <c r="P24" s="92">
        <v>3280.8</v>
      </c>
      <c r="Q24" s="92">
        <v>3280.8</v>
      </c>
      <c r="R24" s="92"/>
      <c r="S24" s="92">
        <v>3280.8</v>
      </c>
      <c r="T24" s="92">
        <v>3280.8</v>
      </c>
      <c r="U24" s="92"/>
      <c r="V24" s="93"/>
    </row>
    <row r="25" spans="1:22" ht="56.25" customHeight="1" x14ac:dyDescent="0.15">
      <c r="A25" s="20" t="s">
        <v>33</v>
      </c>
      <c r="B25" s="21" t="s">
        <v>34</v>
      </c>
      <c r="C25" s="22" t="s">
        <v>10</v>
      </c>
      <c r="D25" s="88">
        <f t="shared" si="4"/>
        <v>472</v>
      </c>
      <c r="E25" s="91">
        <v>472</v>
      </c>
      <c r="F25" s="91"/>
      <c r="G25" s="88">
        <f t="shared" si="17"/>
        <v>1181.5</v>
      </c>
      <c r="H25" s="91">
        <v>1181.5</v>
      </c>
      <c r="I25" s="91"/>
      <c r="J25" s="92">
        <v>1080</v>
      </c>
      <c r="K25" s="92">
        <v>1080</v>
      </c>
      <c r="L25" s="92"/>
      <c r="M25" s="89">
        <f t="shared" si="18"/>
        <v>-101.5</v>
      </c>
      <c r="N25" s="89">
        <f t="shared" si="19"/>
        <v>-101.5</v>
      </c>
      <c r="O25" s="92"/>
      <c r="P25" s="92">
        <v>1080</v>
      </c>
      <c r="Q25" s="92">
        <v>1080</v>
      </c>
      <c r="R25" s="92"/>
      <c r="S25" s="92">
        <v>1080</v>
      </c>
      <c r="T25" s="92">
        <v>1080</v>
      </c>
      <c r="U25" s="92"/>
      <c r="V25" s="93"/>
    </row>
    <row r="26" spans="1:22" ht="35.25" customHeight="1" x14ac:dyDescent="0.15">
      <c r="A26" s="20" t="s">
        <v>35</v>
      </c>
      <c r="B26" s="21" t="s">
        <v>36</v>
      </c>
      <c r="C26" s="22" t="s">
        <v>10</v>
      </c>
      <c r="D26" s="88">
        <f t="shared" si="4"/>
        <v>125</v>
      </c>
      <c r="E26" s="91">
        <v>125</v>
      </c>
      <c r="F26" s="91"/>
      <c r="G26" s="88">
        <f t="shared" si="17"/>
        <v>243.8</v>
      </c>
      <c r="H26" s="91">
        <v>243.8</v>
      </c>
      <c r="I26" s="91"/>
      <c r="J26" s="92">
        <v>200</v>
      </c>
      <c r="K26" s="92">
        <v>200</v>
      </c>
      <c r="L26" s="92"/>
      <c r="M26" s="89">
        <f t="shared" si="18"/>
        <v>-43.800000000000011</v>
      </c>
      <c r="N26" s="89">
        <f t="shared" si="19"/>
        <v>-43.800000000000011</v>
      </c>
      <c r="O26" s="92"/>
      <c r="P26" s="92">
        <v>200</v>
      </c>
      <c r="Q26" s="92">
        <v>200</v>
      </c>
      <c r="R26" s="92"/>
      <c r="S26" s="92">
        <v>200</v>
      </c>
      <c r="T26" s="92">
        <v>200</v>
      </c>
      <c r="U26" s="92"/>
      <c r="V26" s="93"/>
    </row>
    <row r="27" spans="1:22" ht="63" x14ac:dyDescent="0.15">
      <c r="A27" s="20" t="s">
        <v>37</v>
      </c>
      <c r="B27" s="21" t="s">
        <v>38</v>
      </c>
      <c r="C27" s="22" t="s">
        <v>10</v>
      </c>
      <c r="D27" s="88">
        <f t="shared" si="4"/>
        <v>3900</v>
      </c>
      <c r="E27" s="91">
        <v>3900</v>
      </c>
      <c r="F27" s="91"/>
      <c r="G27" s="88">
        <v>5400</v>
      </c>
      <c r="H27" s="91">
        <v>5400</v>
      </c>
      <c r="I27" s="91"/>
      <c r="J27" s="92">
        <v>5400</v>
      </c>
      <c r="K27" s="92">
        <v>5400</v>
      </c>
      <c r="L27" s="92"/>
      <c r="M27" s="89">
        <f t="shared" si="18"/>
        <v>0</v>
      </c>
      <c r="N27" s="89">
        <f t="shared" si="19"/>
        <v>0</v>
      </c>
      <c r="O27" s="92"/>
      <c r="P27" s="92">
        <v>5400</v>
      </c>
      <c r="Q27" s="92">
        <v>5400</v>
      </c>
      <c r="R27" s="92"/>
      <c r="S27" s="92">
        <v>5400</v>
      </c>
      <c r="T27" s="92">
        <v>5400</v>
      </c>
      <c r="U27" s="92"/>
      <c r="V27" s="93"/>
    </row>
    <row r="28" spans="1:22" ht="82.5" customHeight="1" x14ac:dyDescent="0.15">
      <c r="A28" s="20" t="s">
        <v>39</v>
      </c>
      <c r="B28" s="21" t="s">
        <v>40</v>
      </c>
      <c r="C28" s="22" t="s">
        <v>10</v>
      </c>
      <c r="D28" s="88">
        <f t="shared" si="4"/>
        <v>520.6</v>
      </c>
      <c r="E28" s="91">
        <v>520.6</v>
      </c>
      <c r="F28" s="91"/>
      <c r="G28" s="88">
        <f t="shared" si="17"/>
        <v>1100</v>
      </c>
      <c r="H28" s="91">
        <v>1100</v>
      </c>
      <c r="I28" s="91"/>
      <c r="J28" s="92">
        <v>1100</v>
      </c>
      <c r="K28" s="92">
        <v>1100</v>
      </c>
      <c r="L28" s="92"/>
      <c r="M28" s="89">
        <f t="shared" si="18"/>
        <v>0</v>
      </c>
      <c r="N28" s="89">
        <f t="shared" si="19"/>
        <v>0</v>
      </c>
      <c r="O28" s="92"/>
      <c r="P28" s="92">
        <v>1100</v>
      </c>
      <c r="Q28" s="92">
        <v>1100</v>
      </c>
      <c r="R28" s="92"/>
      <c r="S28" s="92">
        <v>1100</v>
      </c>
      <c r="T28" s="92">
        <v>1100</v>
      </c>
      <c r="U28" s="92"/>
      <c r="V28" s="93"/>
    </row>
    <row r="29" spans="1:22" ht="51.75" customHeight="1" x14ac:dyDescent="0.15">
      <c r="A29" s="20" t="s">
        <v>41</v>
      </c>
      <c r="B29" s="21" t="s">
        <v>42</v>
      </c>
      <c r="C29" s="22" t="s">
        <v>10</v>
      </c>
      <c r="D29" s="88">
        <f t="shared" si="4"/>
        <v>1100</v>
      </c>
      <c r="E29" s="91">
        <v>1100</v>
      </c>
      <c r="F29" s="91"/>
      <c r="G29" s="88">
        <f t="shared" si="17"/>
        <v>1150</v>
      </c>
      <c r="H29" s="91">
        <v>1150</v>
      </c>
      <c r="I29" s="91"/>
      <c r="J29" s="92">
        <v>1150</v>
      </c>
      <c r="K29" s="92">
        <v>1150</v>
      </c>
      <c r="L29" s="92"/>
      <c r="M29" s="89">
        <f t="shared" si="18"/>
        <v>0</v>
      </c>
      <c r="N29" s="89">
        <f t="shared" si="19"/>
        <v>0</v>
      </c>
      <c r="O29" s="92"/>
      <c r="P29" s="92">
        <v>1150</v>
      </c>
      <c r="Q29" s="92">
        <v>1150</v>
      </c>
      <c r="R29" s="92"/>
      <c r="S29" s="92">
        <v>1150</v>
      </c>
      <c r="T29" s="92">
        <v>1150</v>
      </c>
      <c r="U29" s="92"/>
      <c r="V29" s="93"/>
    </row>
    <row r="30" spans="1:22" ht="40.5" customHeight="1" x14ac:dyDescent="0.15">
      <c r="A30" s="20" t="s">
        <v>43</v>
      </c>
      <c r="B30" s="21" t="s">
        <v>44</v>
      </c>
      <c r="C30" s="22" t="s">
        <v>10</v>
      </c>
      <c r="D30" s="88">
        <f t="shared" si="4"/>
        <v>7728.1</v>
      </c>
      <c r="E30" s="91">
        <v>7728.1</v>
      </c>
      <c r="F30" s="91"/>
      <c r="G30" s="88">
        <f t="shared" si="17"/>
        <v>19198</v>
      </c>
      <c r="H30" s="91">
        <v>19198</v>
      </c>
      <c r="I30" s="91"/>
      <c r="J30" s="92">
        <v>18749.2</v>
      </c>
      <c r="K30" s="92">
        <v>18749.2</v>
      </c>
      <c r="L30" s="92"/>
      <c r="M30" s="89">
        <f t="shared" si="18"/>
        <v>-448.79999999999927</v>
      </c>
      <c r="N30" s="89">
        <f t="shared" si="19"/>
        <v>-448.79999999999927</v>
      </c>
      <c r="O30" s="92"/>
      <c r="P30" s="92">
        <v>18749.2</v>
      </c>
      <c r="Q30" s="92">
        <v>18749.2</v>
      </c>
      <c r="R30" s="92"/>
      <c r="S30" s="92">
        <v>18749.2</v>
      </c>
      <c r="T30" s="92">
        <v>18749.2</v>
      </c>
      <c r="U30" s="92"/>
      <c r="V30" s="93"/>
    </row>
    <row r="31" spans="1:22" ht="66.75" customHeight="1" x14ac:dyDescent="0.15">
      <c r="A31" s="20" t="s">
        <v>45</v>
      </c>
      <c r="B31" s="21" t="s">
        <v>46</v>
      </c>
      <c r="C31" s="22" t="s">
        <v>10</v>
      </c>
      <c r="D31" s="88">
        <f t="shared" si="4"/>
        <v>2576.6</v>
      </c>
      <c r="E31" s="91">
        <v>2576.6</v>
      </c>
      <c r="F31" s="91"/>
      <c r="G31" s="88">
        <f t="shared" si="17"/>
        <v>3000</v>
      </c>
      <c r="H31" s="91">
        <v>3000</v>
      </c>
      <c r="I31" s="91"/>
      <c r="J31" s="92">
        <v>3500</v>
      </c>
      <c r="K31" s="92">
        <v>3500</v>
      </c>
      <c r="L31" s="92"/>
      <c r="M31" s="89">
        <f t="shared" si="18"/>
        <v>500</v>
      </c>
      <c r="N31" s="89">
        <f t="shared" si="19"/>
        <v>500</v>
      </c>
      <c r="O31" s="92"/>
      <c r="P31" s="92">
        <v>3500</v>
      </c>
      <c r="Q31" s="92">
        <v>3500</v>
      </c>
      <c r="R31" s="92"/>
      <c r="S31" s="92">
        <v>3500</v>
      </c>
      <c r="T31" s="92">
        <v>3500</v>
      </c>
      <c r="U31" s="92"/>
      <c r="V31" s="93"/>
    </row>
    <row r="32" spans="1:22" ht="52.5" x14ac:dyDescent="0.15">
      <c r="A32" s="20" t="s">
        <v>47</v>
      </c>
      <c r="B32" s="21" t="s">
        <v>48</v>
      </c>
      <c r="C32" s="22" t="s">
        <v>10</v>
      </c>
      <c r="D32" s="88">
        <f t="shared" si="4"/>
        <v>1799.6</v>
      </c>
      <c r="E32" s="91">
        <v>1799.6</v>
      </c>
      <c r="F32" s="91"/>
      <c r="G32" s="88">
        <f t="shared" si="17"/>
        <v>1145</v>
      </c>
      <c r="H32" s="91">
        <v>1145</v>
      </c>
      <c r="I32" s="91"/>
      <c r="J32" s="92">
        <v>1700</v>
      </c>
      <c r="K32" s="92">
        <v>1700</v>
      </c>
      <c r="L32" s="92"/>
      <c r="M32" s="89">
        <f t="shared" si="18"/>
        <v>555</v>
      </c>
      <c r="N32" s="89">
        <f t="shared" si="19"/>
        <v>555</v>
      </c>
      <c r="O32" s="92"/>
      <c r="P32" s="92">
        <v>1700</v>
      </c>
      <c r="Q32" s="92">
        <v>1700</v>
      </c>
      <c r="R32" s="92"/>
      <c r="S32" s="92">
        <v>1700</v>
      </c>
      <c r="T32" s="92">
        <v>1700</v>
      </c>
      <c r="U32" s="92"/>
      <c r="V32" s="93"/>
    </row>
    <row r="33" spans="1:22" ht="31.5" x14ac:dyDescent="0.15">
      <c r="A33" s="20" t="s">
        <v>49</v>
      </c>
      <c r="B33" s="21" t="s">
        <v>50</v>
      </c>
      <c r="C33" s="22" t="s">
        <v>10</v>
      </c>
      <c r="D33" s="88">
        <f t="shared" si="4"/>
        <v>1410.2</v>
      </c>
      <c r="E33" s="91">
        <v>1410.2</v>
      </c>
      <c r="F33" s="91"/>
      <c r="G33" s="88">
        <f t="shared" si="17"/>
        <v>2250</v>
      </c>
      <c r="H33" s="91">
        <v>2250</v>
      </c>
      <c r="I33" s="91"/>
      <c r="J33" s="92">
        <v>2500</v>
      </c>
      <c r="K33" s="92">
        <v>2500</v>
      </c>
      <c r="L33" s="92"/>
      <c r="M33" s="89">
        <f t="shared" si="18"/>
        <v>250</v>
      </c>
      <c r="N33" s="89">
        <f t="shared" si="19"/>
        <v>250</v>
      </c>
      <c r="O33" s="92"/>
      <c r="P33" s="92">
        <v>2500</v>
      </c>
      <c r="Q33" s="92">
        <v>2500</v>
      </c>
      <c r="R33" s="92"/>
      <c r="S33" s="92">
        <v>2500</v>
      </c>
      <c r="T33" s="92">
        <v>2500</v>
      </c>
      <c r="U33" s="92"/>
      <c r="V33" s="93"/>
    </row>
    <row r="34" spans="1:22" ht="31.5" x14ac:dyDescent="0.15">
      <c r="A34" s="20" t="s">
        <v>51</v>
      </c>
      <c r="B34" s="21" t="s">
        <v>52</v>
      </c>
      <c r="C34" s="22" t="s">
        <v>10</v>
      </c>
      <c r="D34" s="88">
        <f t="shared" si="4"/>
        <v>0</v>
      </c>
      <c r="E34" s="91"/>
      <c r="F34" s="91"/>
      <c r="G34" s="88">
        <f t="shared" si="17"/>
        <v>0</v>
      </c>
      <c r="H34" s="91"/>
      <c r="I34" s="91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3"/>
    </row>
    <row r="35" spans="1:22" ht="63" x14ac:dyDescent="0.15">
      <c r="A35" s="20" t="s">
        <v>53</v>
      </c>
      <c r="B35" s="21" t="s">
        <v>54</v>
      </c>
      <c r="C35" s="22" t="s">
        <v>10</v>
      </c>
      <c r="D35" s="88">
        <f t="shared" si="4"/>
        <v>9031.1</v>
      </c>
      <c r="E35" s="91">
        <v>9031.1</v>
      </c>
      <c r="F35" s="91"/>
      <c r="G35" s="88">
        <f t="shared" si="17"/>
        <v>16562.2</v>
      </c>
      <c r="H35" s="91">
        <v>16562.2</v>
      </c>
      <c r="I35" s="91"/>
      <c r="J35" s="92">
        <v>14400</v>
      </c>
      <c r="K35" s="92">
        <v>14400</v>
      </c>
      <c r="L35" s="92"/>
      <c r="M35" s="89">
        <f>J35-G35</f>
        <v>-2162.2000000000007</v>
      </c>
      <c r="N35" s="89">
        <f>K35-H35</f>
        <v>-2162.2000000000007</v>
      </c>
      <c r="O35" s="92"/>
      <c r="P35" s="92">
        <v>14400</v>
      </c>
      <c r="Q35" s="92">
        <v>14400</v>
      </c>
      <c r="R35" s="92"/>
      <c r="S35" s="92">
        <v>14400</v>
      </c>
      <c r="T35" s="92">
        <v>14400</v>
      </c>
      <c r="U35" s="92"/>
      <c r="V35" s="93"/>
    </row>
    <row r="36" spans="1:22" ht="66" customHeight="1" x14ac:dyDescent="0.15">
      <c r="A36" s="20" t="s">
        <v>55</v>
      </c>
      <c r="B36" s="21" t="s">
        <v>56</v>
      </c>
      <c r="C36" s="22" t="s">
        <v>10</v>
      </c>
      <c r="D36" s="88">
        <f t="shared" si="4"/>
        <v>100</v>
      </c>
      <c r="E36" s="91">
        <v>100</v>
      </c>
      <c r="F36" s="91"/>
      <c r="G36" s="88">
        <f t="shared" si="17"/>
        <v>0</v>
      </c>
      <c r="H36" s="91"/>
      <c r="I36" s="91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3"/>
    </row>
    <row r="37" spans="1:22" ht="47.25" customHeight="1" x14ac:dyDescent="0.15">
      <c r="A37" s="20" t="s">
        <v>57</v>
      </c>
      <c r="B37" s="21" t="s">
        <v>58</v>
      </c>
      <c r="C37" s="22" t="s">
        <v>10</v>
      </c>
      <c r="D37" s="88">
        <f t="shared" si="4"/>
        <v>60</v>
      </c>
      <c r="E37" s="91">
        <v>60</v>
      </c>
      <c r="F37" s="91"/>
      <c r="G37" s="88">
        <f t="shared" si="17"/>
        <v>40</v>
      </c>
      <c r="H37" s="91">
        <v>40</v>
      </c>
      <c r="I37" s="91"/>
      <c r="J37" s="92">
        <v>40</v>
      </c>
      <c r="K37" s="92">
        <v>40</v>
      </c>
      <c r="L37" s="92"/>
      <c r="M37" s="89">
        <f>J37-G37</f>
        <v>0</v>
      </c>
      <c r="N37" s="89">
        <f>K37-H37</f>
        <v>0</v>
      </c>
      <c r="O37" s="92"/>
      <c r="P37" s="92">
        <v>40</v>
      </c>
      <c r="Q37" s="92">
        <v>40</v>
      </c>
      <c r="R37" s="92"/>
      <c r="S37" s="92">
        <v>40</v>
      </c>
      <c r="T37" s="92">
        <v>40</v>
      </c>
      <c r="U37" s="92"/>
      <c r="V37" s="93"/>
    </row>
    <row r="38" spans="1:22" ht="49.5" customHeight="1" x14ac:dyDescent="0.15">
      <c r="A38" s="20" t="s">
        <v>59</v>
      </c>
      <c r="B38" s="21" t="s">
        <v>60</v>
      </c>
      <c r="C38" s="22" t="s">
        <v>10</v>
      </c>
      <c r="D38" s="88">
        <f t="shared" si="4"/>
        <v>500</v>
      </c>
      <c r="E38" s="91">
        <v>500</v>
      </c>
      <c r="F38" s="91"/>
      <c r="G38" s="88">
        <f t="shared" si="17"/>
        <v>500</v>
      </c>
      <c r="H38" s="91">
        <v>500</v>
      </c>
      <c r="I38" s="91"/>
      <c r="J38" s="92">
        <v>900</v>
      </c>
      <c r="K38" s="92">
        <v>900</v>
      </c>
      <c r="L38" s="92"/>
      <c r="M38" s="89">
        <f>J38-G38</f>
        <v>400</v>
      </c>
      <c r="N38" s="89">
        <f>K38-H38</f>
        <v>400</v>
      </c>
      <c r="O38" s="92"/>
      <c r="P38" s="92">
        <v>900</v>
      </c>
      <c r="Q38" s="92">
        <v>900</v>
      </c>
      <c r="R38" s="92"/>
      <c r="S38" s="92">
        <v>900</v>
      </c>
      <c r="T38" s="92">
        <v>900</v>
      </c>
      <c r="U38" s="92"/>
      <c r="V38" s="93"/>
    </row>
    <row r="39" spans="1:22" ht="37.5" customHeight="1" x14ac:dyDescent="0.15">
      <c r="A39" s="20" t="s">
        <v>61</v>
      </c>
      <c r="B39" s="21" t="s">
        <v>62</v>
      </c>
      <c r="C39" s="22" t="s">
        <v>10</v>
      </c>
      <c r="D39" s="88">
        <f t="shared" si="4"/>
        <v>0</v>
      </c>
      <c r="E39" s="91"/>
      <c r="F39" s="91"/>
      <c r="G39" s="88">
        <f t="shared" si="17"/>
        <v>0</v>
      </c>
      <c r="H39" s="91"/>
      <c r="I39" s="91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3"/>
    </row>
    <row r="40" spans="1:22" ht="37.5" customHeight="1" x14ac:dyDescent="0.15">
      <c r="A40" s="20" t="s">
        <v>63</v>
      </c>
      <c r="B40" s="21" t="s">
        <v>64</v>
      </c>
      <c r="C40" s="22" t="s">
        <v>10</v>
      </c>
      <c r="D40" s="88">
        <f t="shared" si="4"/>
        <v>0</v>
      </c>
      <c r="E40" s="91"/>
      <c r="F40" s="91"/>
      <c r="G40" s="88">
        <f t="shared" si="17"/>
        <v>0</v>
      </c>
      <c r="H40" s="91"/>
      <c r="I40" s="91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3"/>
    </row>
    <row r="41" spans="1:22" ht="21" x14ac:dyDescent="0.15">
      <c r="A41" s="20" t="s">
        <v>65</v>
      </c>
      <c r="B41" s="21" t="s">
        <v>66</v>
      </c>
      <c r="C41" s="22" t="s">
        <v>10</v>
      </c>
      <c r="D41" s="88">
        <f t="shared" si="4"/>
        <v>142.4</v>
      </c>
      <c r="E41" s="91">
        <v>142.4</v>
      </c>
      <c r="F41" s="91"/>
      <c r="G41" s="88">
        <f t="shared" si="17"/>
        <v>0</v>
      </c>
      <c r="H41" s="91"/>
      <c r="I41" s="91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3"/>
    </row>
    <row r="42" spans="1:22" s="6" customFormat="1" ht="41.25" customHeight="1" x14ac:dyDescent="0.15">
      <c r="A42" s="16" t="s">
        <v>67</v>
      </c>
      <c r="B42" s="17" t="s">
        <v>68</v>
      </c>
      <c r="C42" s="18" t="s">
        <v>69</v>
      </c>
      <c r="D42" s="88">
        <f t="shared" si="4"/>
        <v>34766.6</v>
      </c>
      <c r="E42" s="88">
        <f>E44+E45</f>
        <v>34766.6</v>
      </c>
      <c r="F42" s="88"/>
      <c r="G42" s="88">
        <f t="shared" si="17"/>
        <v>32300</v>
      </c>
      <c r="H42" s="88">
        <f>H44+H45</f>
        <v>32300</v>
      </c>
      <c r="I42" s="88"/>
      <c r="J42" s="89">
        <f>J44+J45</f>
        <v>33200</v>
      </c>
      <c r="K42" s="89">
        <f>K44+K45</f>
        <v>33200</v>
      </c>
      <c r="L42" s="89"/>
      <c r="M42" s="89">
        <f>J42-G42</f>
        <v>900</v>
      </c>
      <c r="N42" s="89">
        <f>K42-H42</f>
        <v>900</v>
      </c>
      <c r="O42" s="89"/>
      <c r="P42" s="89">
        <f>P44+P45</f>
        <v>33200</v>
      </c>
      <c r="Q42" s="89">
        <f>Q44+Q45</f>
        <v>33200</v>
      </c>
      <c r="R42" s="89"/>
      <c r="S42" s="89">
        <f>S44+S45</f>
        <v>33200</v>
      </c>
      <c r="T42" s="89">
        <f>T44+T45</f>
        <v>33200</v>
      </c>
      <c r="U42" s="89"/>
      <c r="V42" s="90"/>
    </row>
    <row r="43" spans="1:22" ht="18" customHeight="1" x14ac:dyDescent="0.15">
      <c r="A43" s="20"/>
      <c r="B43" s="21" t="s">
        <v>5</v>
      </c>
      <c r="C43" s="22"/>
      <c r="D43" s="88">
        <f t="shared" si="4"/>
        <v>0</v>
      </c>
      <c r="E43" s="91"/>
      <c r="F43" s="91"/>
      <c r="G43" s="91"/>
      <c r="H43" s="91"/>
      <c r="I43" s="91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3"/>
    </row>
    <row r="44" spans="1:22" s="6" customFormat="1" ht="81.75" customHeight="1" x14ac:dyDescent="0.15">
      <c r="A44" s="10" t="s">
        <v>70</v>
      </c>
      <c r="B44" s="24" t="s">
        <v>71</v>
      </c>
      <c r="C44" s="11" t="s">
        <v>10</v>
      </c>
      <c r="D44" s="88">
        <f t="shared" si="4"/>
        <v>8039.5</v>
      </c>
      <c r="E44" s="94">
        <v>8039.5</v>
      </c>
      <c r="F44" s="94"/>
      <c r="G44" s="88">
        <f t="shared" ref="G44:G45" si="20">H44+I44</f>
        <v>8300</v>
      </c>
      <c r="H44" s="94">
        <v>8300</v>
      </c>
      <c r="I44" s="94"/>
      <c r="J44" s="95">
        <v>8100</v>
      </c>
      <c r="K44" s="95">
        <v>8100</v>
      </c>
      <c r="L44" s="95"/>
      <c r="M44" s="89">
        <f t="shared" ref="M44:N46" si="21">J44-G44</f>
        <v>-200</v>
      </c>
      <c r="N44" s="89">
        <f t="shared" si="21"/>
        <v>-200</v>
      </c>
      <c r="O44" s="95"/>
      <c r="P44" s="95">
        <v>8100</v>
      </c>
      <c r="Q44" s="95">
        <v>8100</v>
      </c>
      <c r="R44" s="95"/>
      <c r="S44" s="95">
        <v>8100</v>
      </c>
      <c r="T44" s="95">
        <v>8100</v>
      </c>
      <c r="U44" s="95"/>
      <c r="V44" s="90"/>
    </row>
    <row r="45" spans="1:22" s="6" customFormat="1" ht="81.75" customHeight="1" x14ac:dyDescent="0.15">
      <c r="A45" s="10" t="s">
        <v>72</v>
      </c>
      <c r="B45" s="24" t="s">
        <v>73</v>
      </c>
      <c r="C45" s="11" t="s">
        <v>10</v>
      </c>
      <c r="D45" s="88">
        <f t="shared" si="4"/>
        <v>26727.1</v>
      </c>
      <c r="E45" s="94">
        <v>26727.1</v>
      </c>
      <c r="F45" s="94"/>
      <c r="G45" s="88">
        <f t="shared" si="20"/>
        <v>24000</v>
      </c>
      <c r="H45" s="94">
        <v>24000</v>
      </c>
      <c r="I45" s="94"/>
      <c r="J45" s="95">
        <v>25100</v>
      </c>
      <c r="K45" s="95">
        <v>25100</v>
      </c>
      <c r="L45" s="95"/>
      <c r="M45" s="89">
        <f t="shared" si="21"/>
        <v>1100</v>
      </c>
      <c r="N45" s="89">
        <f t="shared" si="21"/>
        <v>1100</v>
      </c>
      <c r="O45" s="95"/>
      <c r="P45" s="95">
        <v>25100</v>
      </c>
      <c r="Q45" s="95">
        <v>25100</v>
      </c>
      <c r="R45" s="95"/>
      <c r="S45" s="95">
        <v>25100</v>
      </c>
      <c r="T45" s="95">
        <v>25100</v>
      </c>
      <c r="U45" s="95"/>
      <c r="V45" s="90"/>
    </row>
    <row r="46" spans="1:22" s="6" customFormat="1" ht="53.25" customHeight="1" x14ac:dyDescent="0.15">
      <c r="A46" s="16" t="s">
        <v>74</v>
      </c>
      <c r="B46" s="17" t="s">
        <v>75</v>
      </c>
      <c r="C46" s="18" t="s">
        <v>76</v>
      </c>
      <c r="D46" s="88">
        <f t="shared" si="4"/>
        <v>1277504.6000000001</v>
      </c>
      <c r="E46" s="88">
        <v>1105698.6000000001</v>
      </c>
      <c r="F46" s="88">
        <v>171806</v>
      </c>
      <c r="G46" s="88">
        <f t="shared" si="4"/>
        <v>1078321.5</v>
      </c>
      <c r="H46" s="88">
        <v>1078321.5</v>
      </c>
      <c r="I46" s="88"/>
      <c r="J46" s="89">
        <v>1227888.7</v>
      </c>
      <c r="K46" s="89">
        <v>1227888.7</v>
      </c>
      <c r="L46" s="89"/>
      <c r="M46" s="89">
        <f t="shared" si="21"/>
        <v>149567.19999999995</v>
      </c>
      <c r="N46" s="89">
        <f t="shared" si="21"/>
        <v>149567.19999999995</v>
      </c>
      <c r="O46" s="89"/>
      <c r="P46" s="89">
        <v>1227888.7</v>
      </c>
      <c r="Q46" s="89">
        <v>1227888.7</v>
      </c>
      <c r="R46" s="89"/>
      <c r="S46" s="89">
        <v>1227888.7</v>
      </c>
      <c r="T46" s="89">
        <v>1227888.7</v>
      </c>
      <c r="U46" s="89"/>
      <c r="V46" s="90"/>
    </row>
    <row r="47" spans="1:22" ht="12.75" customHeight="1" x14ac:dyDescent="0.15">
      <c r="A47" s="20"/>
      <c r="B47" s="21" t="s">
        <v>5</v>
      </c>
      <c r="C47" s="22"/>
      <c r="D47" s="88">
        <f t="shared" si="4"/>
        <v>0</v>
      </c>
      <c r="E47" s="91"/>
      <c r="F47" s="91"/>
      <c r="G47" s="91"/>
      <c r="H47" s="91"/>
      <c r="I47" s="91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3"/>
    </row>
    <row r="48" spans="1:22" s="6" customFormat="1" ht="46.5" customHeight="1" x14ac:dyDescent="0.15">
      <c r="A48" s="16" t="s">
        <v>77</v>
      </c>
      <c r="B48" s="17" t="s">
        <v>78</v>
      </c>
      <c r="C48" s="18" t="s">
        <v>79</v>
      </c>
      <c r="D48" s="88">
        <f t="shared" si="4"/>
        <v>0</v>
      </c>
      <c r="E48" s="88"/>
      <c r="F48" s="88"/>
      <c r="G48" s="88"/>
      <c r="H48" s="88"/>
      <c r="I48" s="88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90"/>
    </row>
    <row r="49" spans="1:22" ht="16.5" customHeight="1" x14ac:dyDescent="0.15">
      <c r="A49" s="20"/>
      <c r="B49" s="21" t="s">
        <v>5</v>
      </c>
      <c r="C49" s="22"/>
      <c r="D49" s="88">
        <f t="shared" si="4"/>
        <v>0</v>
      </c>
      <c r="E49" s="91"/>
      <c r="F49" s="91"/>
      <c r="G49" s="91"/>
      <c r="H49" s="91"/>
      <c r="I49" s="91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3"/>
    </row>
    <row r="50" spans="1:22" s="6" customFormat="1" ht="52.5" customHeight="1" x14ac:dyDescent="0.15">
      <c r="A50" s="10" t="s">
        <v>80</v>
      </c>
      <c r="B50" s="24" t="s">
        <v>81</v>
      </c>
      <c r="C50" s="11"/>
      <c r="D50" s="88">
        <f t="shared" si="4"/>
        <v>0</v>
      </c>
      <c r="E50" s="94"/>
      <c r="F50" s="94"/>
      <c r="G50" s="94"/>
      <c r="H50" s="94"/>
      <c r="I50" s="94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0"/>
    </row>
    <row r="51" spans="1:22" s="6" customFormat="1" ht="45.75" customHeight="1" x14ac:dyDescent="0.15">
      <c r="A51" s="16" t="s">
        <v>82</v>
      </c>
      <c r="B51" s="17" t="s">
        <v>83</v>
      </c>
      <c r="C51" s="18" t="s">
        <v>84</v>
      </c>
      <c r="D51" s="88">
        <f t="shared" si="4"/>
        <v>12002.5</v>
      </c>
      <c r="E51" s="88"/>
      <c r="F51" s="88">
        <v>12002.5</v>
      </c>
      <c r="G51" s="88"/>
      <c r="H51" s="88"/>
      <c r="I51" s="88"/>
      <c r="J51" s="89"/>
      <c r="K51" s="89"/>
      <c r="L51" s="89"/>
      <c r="M51" s="89">
        <f>J51-G51</f>
        <v>0</v>
      </c>
      <c r="N51" s="89">
        <f>K51-H51</f>
        <v>0</v>
      </c>
      <c r="O51" s="89"/>
      <c r="P51" s="89"/>
      <c r="Q51" s="89"/>
      <c r="R51" s="89"/>
      <c r="S51" s="89"/>
      <c r="T51" s="89"/>
      <c r="U51" s="89"/>
      <c r="V51" s="90"/>
    </row>
    <row r="52" spans="1:22" ht="12.75" customHeight="1" x14ac:dyDescent="0.15">
      <c r="A52" s="20"/>
      <c r="B52" s="21" t="s">
        <v>5</v>
      </c>
      <c r="C52" s="22"/>
      <c r="D52" s="88">
        <f t="shared" si="4"/>
        <v>0</v>
      </c>
      <c r="E52" s="91"/>
      <c r="F52" s="91"/>
      <c r="G52" s="91"/>
      <c r="H52" s="91"/>
      <c r="I52" s="91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3"/>
    </row>
    <row r="53" spans="1:22" s="6" customFormat="1" ht="46.5" customHeight="1" x14ac:dyDescent="0.15">
      <c r="A53" s="10" t="s">
        <v>85</v>
      </c>
      <c r="B53" s="24" t="s">
        <v>86</v>
      </c>
      <c r="C53" s="11" t="s">
        <v>10</v>
      </c>
      <c r="D53" s="88">
        <f t="shared" si="4"/>
        <v>12002.5</v>
      </c>
      <c r="E53" s="94"/>
      <c r="F53" s="94">
        <v>12002.5</v>
      </c>
      <c r="G53" s="94"/>
      <c r="H53" s="94"/>
      <c r="I53" s="94"/>
      <c r="J53" s="95"/>
      <c r="K53" s="95"/>
      <c r="L53" s="95"/>
      <c r="M53" s="89">
        <f>J53-G53</f>
        <v>0</v>
      </c>
      <c r="N53" s="89">
        <f>K53-H53</f>
        <v>0</v>
      </c>
      <c r="O53" s="95"/>
      <c r="P53" s="95"/>
      <c r="Q53" s="95"/>
      <c r="R53" s="95"/>
      <c r="S53" s="95"/>
      <c r="T53" s="95"/>
      <c r="U53" s="95"/>
      <c r="V53" s="90"/>
    </row>
    <row r="54" spans="1:22" s="6" customFormat="1" ht="66.75" customHeight="1" x14ac:dyDescent="0.15">
      <c r="A54" s="16" t="s">
        <v>87</v>
      </c>
      <c r="B54" s="17" t="s">
        <v>88</v>
      </c>
      <c r="C54" s="18" t="s">
        <v>89</v>
      </c>
      <c r="D54" s="88">
        <f t="shared" si="4"/>
        <v>1105698.6000000001</v>
      </c>
      <c r="E54" s="88">
        <v>1105698.6000000001</v>
      </c>
      <c r="F54" s="88"/>
      <c r="G54" s="88">
        <f t="shared" si="4"/>
        <v>1078321.5</v>
      </c>
      <c r="H54" s="88">
        <f>H56+H57</f>
        <v>1078321.5</v>
      </c>
      <c r="I54" s="88"/>
      <c r="J54" s="89">
        <v>1227888.7</v>
      </c>
      <c r="K54" s="89">
        <v>1227888.7</v>
      </c>
      <c r="L54" s="89"/>
      <c r="M54" s="89">
        <f>J54-G54</f>
        <v>149567.19999999995</v>
      </c>
      <c r="N54" s="89">
        <f>K54-H54</f>
        <v>149567.19999999995</v>
      </c>
      <c r="O54" s="89"/>
      <c r="P54" s="89">
        <v>1227888.7</v>
      </c>
      <c r="Q54" s="89">
        <v>1227888.7</v>
      </c>
      <c r="R54" s="89"/>
      <c r="S54" s="89">
        <v>1227888.7</v>
      </c>
      <c r="T54" s="89">
        <v>1227888.7</v>
      </c>
      <c r="U54" s="89"/>
      <c r="V54" s="90"/>
    </row>
    <row r="55" spans="1:22" ht="12.75" customHeight="1" x14ac:dyDescent="0.15">
      <c r="A55" s="20"/>
      <c r="B55" s="21" t="s">
        <v>5</v>
      </c>
      <c r="C55" s="22"/>
      <c r="D55" s="88">
        <f t="shared" si="4"/>
        <v>0</v>
      </c>
      <c r="E55" s="91"/>
      <c r="F55" s="91"/>
      <c r="G55" s="91"/>
      <c r="H55" s="91"/>
      <c r="I55" s="91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3"/>
    </row>
    <row r="56" spans="1:22" ht="25.5" customHeight="1" x14ac:dyDescent="0.15">
      <c r="A56" s="20" t="s">
        <v>90</v>
      </c>
      <c r="B56" s="21" t="s">
        <v>91</v>
      </c>
      <c r="C56" s="22" t="s">
        <v>10</v>
      </c>
      <c r="D56" s="88">
        <f t="shared" si="4"/>
        <v>113301.2</v>
      </c>
      <c r="E56" s="91">
        <v>113301.2</v>
      </c>
      <c r="F56" s="91"/>
      <c r="G56" s="88">
        <f t="shared" si="4"/>
        <v>1076360.7</v>
      </c>
      <c r="H56" s="91">
        <v>1076360.7</v>
      </c>
      <c r="I56" s="91"/>
      <c r="J56" s="92">
        <v>1227888.7</v>
      </c>
      <c r="K56" s="92">
        <v>1227888.7</v>
      </c>
      <c r="L56" s="92"/>
      <c r="M56" s="89">
        <f>J56-G56</f>
        <v>151528</v>
      </c>
      <c r="N56" s="89">
        <f>K56-H56</f>
        <v>151528</v>
      </c>
      <c r="O56" s="92"/>
      <c r="P56" s="92">
        <v>1227888.7</v>
      </c>
      <c r="Q56" s="92">
        <v>1227888.7</v>
      </c>
      <c r="R56" s="92"/>
      <c r="S56" s="92">
        <v>1227888.7</v>
      </c>
      <c r="T56" s="92">
        <v>1227888.7</v>
      </c>
      <c r="U56" s="92"/>
      <c r="V56" s="93"/>
    </row>
    <row r="57" spans="1:22" ht="28.5" customHeight="1" x14ac:dyDescent="0.15">
      <c r="A57" s="20" t="s">
        <v>92</v>
      </c>
      <c r="B57" s="21" t="s">
        <v>93</v>
      </c>
      <c r="C57" s="22" t="s">
        <v>10</v>
      </c>
      <c r="D57" s="88">
        <f t="shared" si="4"/>
        <v>2397.4</v>
      </c>
      <c r="E57" s="91">
        <v>2397.4</v>
      </c>
      <c r="F57" s="91"/>
      <c r="G57" s="88">
        <f t="shared" si="4"/>
        <v>1960.8</v>
      </c>
      <c r="H57" s="91">
        <v>1960.8</v>
      </c>
      <c r="I57" s="91"/>
      <c r="J57" s="92"/>
      <c r="K57" s="92"/>
      <c r="L57" s="92"/>
      <c r="M57" s="89">
        <f>J57-G57</f>
        <v>-1960.8</v>
      </c>
      <c r="N57" s="89">
        <f>K57-H57</f>
        <v>-1960.8</v>
      </c>
      <c r="O57" s="92"/>
      <c r="P57" s="92"/>
      <c r="Q57" s="92"/>
      <c r="R57" s="92"/>
      <c r="S57" s="92"/>
      <c r="T57" s="92"/>
      <c r="U57" s="92"/>
      <c r="V57" s="93"/>
    </row>
    <row r="58" spans="1:22" s="6" customFormat="1" ht="52.5" customHeight="1" x14ac:dyDescent="0.15">
      <c r="A58" s="16" t="s">
        <v>94</v>
      </c>
      <c r="B58" s="17" t="s">
        <v>95</v>
      </c>
      <c r="C58" s="18" t="s">
        <v>96</v>
      </c>
      <c r="D58" s="88">
        <f t="shared" si="4"/>
        <v>130788.2</v>
      </c>
      <c r="E58" s="88"/>
      <c r="F58" s="88">
        <f>F60</f>
        <v>130788.2</v>
      </c>
      <c r="G58" s="88"/>
      <c r="H58" s="88"/>
      <c r="I58" s="88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90"/>
    </row>
    <row r="59" spans="1:22" ht="12.75" customHeight="1" x14ac:dyDescent="0.15">
      <c r="A59" s="20"/>
      <c r="B59" s="21" t="s">
        <v>5</v>
      </c>
      <c r="C59" s="22"/>
      <c r="D59" s="88">
        <f t="shared" si="4"/>
        <v>0</v>
      </c>
      <c r="E59" s="91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3"/>
    </row>
    <row r="60" spans="1:22" ht="36" customHeight="1" x14ac:dyDescent="0.15">
      <c r="A60" s="20" t="s">
        <v>97</v>
      </c>
      <c r="B60" s="21" t="s">
        <v>98</v>
      </c>
      <c r="C60" s="22" t="s">
        <v>10</v>
      </c>
      <c r="D60" s="88">
        <f t="shared" si="4"/>
        <v>130788.2</v>
      </c>
      <c r="E60" s="91"/>
      <c r="F60" s="91">
        <v>130788.2</v>
      </c>
      <c r="G60" s="91"/>
      <c r="H60" s="91"/>
      <c r="I60" s="91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3"/>
    </row>
    <row r="61" spans="1:22" s="6" customFormat="1" ht="69" customHeight="1" x14ac:dyDescent="0.15">
      <c r="A61" s="16" t="s">
        <v>99</v>
      </c>
      <c r="B61" s="17" t="s">
        <v>100</v>
      </c>
      <c r="C61" s="18" t="s">
        <v>101</v>
      </c>
      <c r="D61" s="88">
        <v>230262.8</v>
      </c>
      <c r="E61" s="88">
        <v>222978.8</v>
      </c>
      <c r="F61" s="88">
        <v>104560.4</v>
      </c>
      <c r="G61" s="88">
        <v>294285.2</v>
      </c>
      <c r="H61" s="88">
        <v>294285.2</v>
      </c>
      <c r="I61" s="88"/>
      <c r="J61" s="88">
        <f>J63+J66+J71+J74+J94+J98+J101+J104</f>
        <v>297772.89999999997</v>
      </c>
      <c r="K61" s="88">
        <f>K63+K66+K71+K74+K94+K98+K101+K104</f>
        <v>297772.89999999997</v>
      </c>
      <c r="L61" s="89"/>
      <c r="M61" s="89">
        <f>J61-G61</f>
        <v>3487.6999999999534</v>
      </c>
      <c r="N61" s="89">
        <f>K61-H61</f>
        <v>3487.6999999999534</v>
      </c>
      <c r="O61" s="89"/>
      <c r="P61" s="88">
        <f>P63+P66+P71+P74+P94+P98+P101+P104</f>
        <v>287772.89999999997</v>
      </c>
      <c r="Q61" s="88">
        <f>Q63+Q66+Q71+Q74+Q94+Q98+Q101+Q104</f>
        <v>287772.89999999997</v>
      </c>
      <c r="R61" s="89"/>
      <c r="S61" s="88">
        <f>S63+S66+S71+S74+S94+S98+S101+S104</f>
        <v>287772.89999999997</v>
      </c>
      <c r="T61" s="88">
        <f>T63+T66+T71+T74+T94+T98+T101+T104</f>
        <v>287772.89999999997</v>
      </c>
      <c r="U61" s="89"/>
      <c r="V61" s="90"/>
    </row>
    <row r="62" spans="1:22" ht="12.75" customHeight="1" x14ac:dyDescent="0.15">
      <c r="A62" s="20"/>
      <c r="B62" s="21" t="s">
        <v>5</v>
      </c>
      <c r="C62" s="22"/>
      <c r="D62" s="88">
        <f t="shared" si="4"/>
        <v>0</v>
      </c>
      <c r="E62" s="91"/>
      <c r="F62" s="91"/>
      <c r="G62" s="91"/>
      <c r="H62" s="91"/>
      <c r="I62" s="91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3"/>
    </row>
    <row r="63" spans="1:22" s="6" customFormat="1" ht="44.25" customHeight="1" x14ac:dyDescent="0.15">
      <c r="A63" s="16" t="s">
        <v>102</v>
      </c>
      <c r="B63" s="17" t="s">
        <v>103</v>
      </c>
      <c r="C63" s="18" t="s">
        <v>104</v>
      </c>
      <c r="D63" s="88">
        <f t="shared" si="4"/>
        <v>0</v>
      </c>
      <c r="E63" s="88"/>
      <c r="F63" s="88"/>
      <c r="G63" s="88"/>
      <c r="H63" s="88"/>
      <c r="I63" s="88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90"/>
    </row>
    <row r="64" spans="1:22" ht="18" customHeight="1" x14ac:dyDescent="0.15">
      <c r="A64" s="20"/>
      <c r="B64" s="21" t="s">
        <v>5</v>
      </c>
      <c r="C64" s="22"/>
      <c r="D64" s="88">
        <f t="shared" si="4"/>
        <v>0</v>
      </c>
      <c r="E64" s="91"/>
      <c r="F64" s="91"/>
      <c r="G64" s="91"/>
      <c r="H64" s="91"/>
      <c r="I64" s="91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3"/>
    </row>
    <row r="65" spans="1:22" ht="39" customHeight="1" x14ac:dyDescent="0.15">
      <c r="A65" s="20" t="s">
        <v>105</v>
      </c>
      <c r="B65" s="21" t="s">
        <v>106</v>
      </c>
      <c r="C65" s="22"/>
      <c r="D65" s="88">
        <f t="shared" si="4"/>
        <v>0</v>
      </c>
      <c r="E65" s="91"/>
      <c r="F65" s="91"/>
      <c r="G65" s="91"/>
      <c r="H65" s="91"/>
      <c r="I65" s="91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3"/>
    </row>
    <row r="66" spans="1:22" s="6" customFormat="1" ht="44.25" customHeight="1" x14ac:dyDescent="0.15">
      <c r="A66" s="16" t="s">
        <v>107</v>
      </c>
      <c r="B66" s="17" t="s">
        <v>108</v>
      </c>
      <c r="C66" s="18" t="s">
        <v>109</v>
      </c>
      <c r="D66" s="88">
        <f t="shared" si="4"/>
        <v>40359</v>
      </c>
      <c r="E66" s="88">
        <v>40359</v>
      </c>
      <c r="F66" s="88"/>
      <c r="G66" s="88">
        <f t="shared" si="4"/>
        <v>45342.7</v>
      </c>
      <c r="H66" s="88">
        <f>H68+H70</f>
        <v>45342.7</v>
      </c>
      <c r="I66" s="88"/>
      <c r="J66" s="88">
        <f>J68+J70</f>
        <v>46757.599999999999</v>
      </c>
      <c r="K66" s="88">
        <f>K68+K70</f>
        <v>46757.599999999999</v>
      </c>
      <c r="L66" s="89"/>
      <c r="M66" s="89">
        <f>J66-G66</f>
        <v>1414.9000000000015</v>
      </c>
      <c r="N66" s="89">
        <f>K66-H66</f>
        <v>1414.9000000000015</v>
      </c>
      <c r="O66" s="89"/>
      <c r="P66" s="88">
        <f>P68+P70</f>
        <v>46757.599999999999</v>
      </c>
      <c r="Q66" s="88">
        <f>Q68+Q70</f>
        <v>46757.599999999999</v>
      </c>
      <c r="R66" s="89"/>
      <c r="S66" s="88">
        <f>S68+S70</f>
        <v>46757.599999999999</v>
      </c>
      <c r="T66" s="88">
        <f>T68+T70</f>
        <v>46757.599999999999</v>
      </c>
      <c r="U66" s="89"/>
      <c r="V66" s="90"/>
    </row>
    <row r="67" spans="1:22" ht="12.75" customHeight="1" x14ac:dyDescent="0.15">
      <c r="A67" s="20"/>
      <c r="B67" s="21" t="s">
        <v>5</v>
      </c>
      <c r="C67" s="22"/>
      <c r="D67" s="88">
        <f t="shared" si="4"/>
        <v>0</v>
      </c>
      <c r="E67" s="91"/>
      <c r="F67" s="91"/>
      <c r="G67" s="91"/>
      <c r="H67" s="91"/>
      <c r="I67" s="91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3"/>
    </row>
    <row r="68" spans="1:22" ht="27" customHeight="1" x14ac:dyDescent="0.15">
      <c r="A68" s="20" t="s">
        <v>110</v>
      </c>
      <c r="B68" s="21" t="s">
        <v>111</v>
      </c>
      <c r="C68" s="22" t="s">
        <v>10</v>
      </c>
      <c r="D68" s="88">
        <v>36847</v>
      </c>
      <c r="E68" s="91">
        <v>36847</v>
      </c>
      <c r="F68" s="91"/>
      <c r="G68" s="88">
        <f t="shared" si="4"/>
        <v>42257.599999999999</v>
      </c>
      <c r="H68" s="91">
        <v>42257.599999999999</v>
      </c>
      <c r="I68" s="91"/>
      <c r="J68" s="92">
        <v>42257.599999999999</v>
      </c>
      <c r="K68" s="92">
        <v>42257.599999999999</v>
      </c>
      <c r="L68" s="92"/>
      <c r="M68" s="89">
        <f>J68-G68</f>
        <v>0</v>
      </c>
      <c r="N68" s="89">
        <f>K68-H68</f>
        <v>0</v>
      </c>
      <c r="O68" s="92"/>
      <c r="P68" s="92">
        <v>42257.599999999999</v>
      </c>
      <c r="Q68" s="92">
        <v>42257.599999999999</v>
      </c>
      <c r="R68" s="92"/>
      <c r="S68" s="92">
        <v>42257.599999999999</v>
      </c>
      <c r="T68" s="92">
        <v>42257.599999999999</v>
      </c>
      <c r="U68" s="92"/>
      <c r="V68" s="93"/>
    </row>
    <row r="69" spans="1:22" ht="50.25" customHeight="1" x14ac:dyDescent="0.15">
      <c r="A69" s="20" t="s">
        <v>112</v>
      </c>
      <c r="B69" s="21" t="s">
        <v>113</v>
      </c>
      <c r="C69" s="22" t="s">
        <v>10</v>
      </c>
      <c r="D69" s="88">
        <f t="shared" si="4"/>
        <v>0</v>
      </c>
      <c r="E69" s="91"/>
      <c r="F69" s="91"/>
      <c r="G69" s="91"/>
      <c r="H69" s="91"/>
      <c r="I69" s="91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3"/>
    </row>
    <row r="70" spans="1:22" ht="18" customHeight="1" x14ac:dyDescent="0.15">
      <c r="A70" s="20" t="s">
        <v>114</v>
      </c>
      <c r="B70" s="21" t="s">
        <v>115</v>
      </c>
      <c r="C70" s="22" t="s">
        <v>10</v>
      </c>
      <c r="D70" s="88">
        <f t="shared" si="4"/>
        <v>3512</v>
      </c>
      <c r="E70" s="91">
        <v>3512</v>
      </c>
      <c r="F70" s="91"/>
      <c r="G70" s="88">
        <f t="shared" si="4"/>
        <v>3085.1</v>
      </c>
      <c r="H70" s="91">
        <v>3085.1</v>
      </c>
      <c r="I70" s="91"/>
      <c r="J70" s="92">
        <v>4500</v>
      </c>
      <c r="K70" s="92">
        <v>4500</v>
      </c>
      <c r="L70" s="92"/>
      <c r="M70" s="89">
        <f>J70-G70</f>
        <v>1414.9</v>
      </c>
      <c r="N70" s="89">
        <f>K70-H70</f>
        <v>1414.9</v>
      </c>
      <c r="O70" s="92"/>
      <c r="P70" s="92">
        <v>4500</v>
      </c>
      <c r="Q70" s="92">
        <v>4500</v>
      </c>
      <c r="R70" s="92"/>
      <c r="S70" s="92">
        <v>4500</v>
      </c>
      <c r="T70" s="92">
        <v>4500</v>
      </c>
      <c r="U70" s="92"/>
      <c r="V70" s="93"/>
    </row>
    <row r="71" spans="1:22" s="6" customFormat="1" ht="50.25" customHeight="1" x14ac:dyDescent="0.15">
      <c r="A71" s="16" t="s">
        <v>116</v>
      </c>
      <c r="B71" s="17" t="s">
        <v>117</v>
      </c>
      <c r="C71" s="18" t="s">
        <v>118</v>
      </c>
      <c r="D71" s="88">
        <f t="shared" si="4"/>
        <v>13375.2</v>
      </c>
      <c r="E71" s="88">
        <v>13375.2</v>
      </c>
      <c r="F71" s="88"/>
      <c r="G71" s="88">
        <f t="shared" si="4"/>
        <v>13165.5</v>
      </c>
      <c r="H71" s="88">
        <v>13165.5</v>
      </c>
      <c r="I71" s="88"/>
      <c r="J71" s="89">
        <v>13165.5</v>
      </c>
      <c r="K71" s="89">
        <v>13165.5</v>
      </c>
      <c r="L71" s="89"/>
      <c r="M71" s="89">
        <f>J71-G71</f>
        <v>0</v>
      </c>
      <c r="N71" s="89">
        <f>K71-H71</f>
        <v>0</v>
      </c>
      <c r="O71" s="89"/>
      <c r="P71" s="89">
        <v>13165.5</v>
      </c>
      <c r="Q71" s="89">
        <v>13165.5</v>
      </c>
      <c r="R71" s="89"/>
      <c r="S71" s="89">
        <v>13165.5</v>
      </c>
      <c r="T71" s="89">
        <v>13165.5</v>
      </c>
      <c r="U71" s="89"/>
      <c r="V71" s="90"/>
    </row>
    <row r="72" spans="1:22" ht="12.75" customHeight="1" x14ac:dyDescent="0.15">
      <c r="A72" s="20"/>
      <c r="B72" s="21" t="s">
        <v>5</v>
      </c>
      <c r="C72" s="22"/>
      <c r="D72" s="88">
        <f t="shared" si="4"/>
        <v>0</v>
      </c>
      <c r="E72" s="91"/>
      <c r="F72" s="91"/>
      <c r="G72" s="91"/>
      <c r="H72" s="91"/>
      <c r="I72" s="91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3"/>
    </row>
    <row r="73" spans="1:22" ht="51" customHeight="1" x14ac:dyDescent="0.15">
      <c r="A73" s="20" t="s">
        <v>119</v>
      </c>
      <c r="B73" s="21" t="s">
        <v>120</v>
      </c>
      <c r="C73" s="22"/>
      <c r="D73" s="88">
        <f t="shared" si="4"/>
        <v>7101.6</v>
      </c>
      <c r="E73" s="91">
        <v>7101.6</v>
      </c>
      <c r="F73" s="91"/>
      <c r="G73" s="88">
        <f t="shared" si="4"/>
        <v>5997</v>
      </c>
      <c r="H73" s="91">
        <v>5997</v>
      </c>
      <c r="I73" s="91"/>
      <c r="J73" s="92">
        <v>5997</v>
      </c>
      <c r="K73" s="92">
        <v>5997</v>
      </c>
      <c r="L73" s="92"/>
      <c r="M73" s="89">
        <f>J73-G73</f>
        <v>0</v>
      </c>
      <c r="N73" s="89">
        <f>K73-H73</f>
        <v>0</v>
      </c>
      <c r="O73" s="92"/>
      <c r="P73" s="92">
        <v>5997</v>
      </c>
      <c r="Q73" s="92">
        <v>5997</v>
      </c>
      <c r="R73" s="92"/>
      <c r="S73" s="92">
        <v>5997</v>
      </c>
      <c r="T73" s="92">
        <v>5997</v>
      </c>
      <c r="U73" s="92"/>
      <c r="V73" s="93"/>
    </row>
    <row r="74" spans="1:22" s="6" customFormat="1" ht="50.25" customHeight="1" x14ac:dyDescent="0.15">
      <c r="A74" s="16" t="s">
        <v>121</v>
      </c>
      <c r="B74" s="17" t="s">
        <v>122</v>
      </c>
      <c r="C74" s="18" t="s">
        <v>123</v>
      </c>
      <c r="D74" s="88">
        <f t="shared" si="4"/>
        <v>160929.5</v>
      </c>
      <c r="E74" s="88">
        <v>160929.5</v>
      </c>
      <c r="F74" s="88"/>
      <c r="G74" s="88">
        <f t="shared" si="4"/>
        <v>230637</v>
      </c>
      <c r="H74" s="88">
        <v>230637</v>
      </c>
      <c r="I74" s="88"/>
      <c r="J74" s="89">
        <f>K74</f>
        <v>232709.8</v>
      </c>
      <c r="K74" s="89">
        <f>K76+K93</f>
        <v>232709.8</v>
      </c>
      <c r="L74" s="89"/>
      <c r="M74" s="89">
        <f>J74-G74</f>
        <v>2072.7999999999884</v>
      </c>
      <c r="N74" s="89">
        <f>K74-H74</f>
        <v>2072.7999999999884</v>
      </c>
      <c r="O74" s="89"/>
      <c r="P74" s="89">
        <v>222709.8</v>
      </c>
      <c r="Q74" s="89">
        <f>Q76+Q93</f>
        <v>222709.8</v>
      </c>
      <c r="R74" s="89"/>
      <c r="S74" s="89">
        <v>222709.8</v>
      </c>
      <c r="T74" s="89">
        <f>T76+T93</f>
        <v>222709.8</v>
      </c>
      <c r="U74" s="89"/>
      <c r="V74" s="90"/>
    </row>
    <row r="75" spans="1:22" ht="12.75" customHeight="1" x14ac:dyDescent="0.15">
      <c r="A75" s="20"/>
      <c r="B75" s="21" t="s">
        <v>5</v>
      </c>
      <c r="C75" s="22"/>
      <c r="D75" s="88"/>
      <c r="E75" s="91"/>
      <c r="F75" s="91"/>
      <c r="G75" s="91"/>
      <c r="H75" s="91"/>
      <c r="I75" s="91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3"/>
    </row>
    <row r="76" spans="1:22" ht="63" customHeight="1" x14ac:dyDescent="0.15">
      <c r="A76" s="20" t="s">
        <v>124</v>
      </c>
      <c r="B76" s="21" t="s">
        <v>125</v>
      </c>
      <c r="C76" s="22" t="s">
        <v>10</v>
      </c>
      <c r="D76" s="88">
        <f t="shared" ref="D76:D108" si="22">E76+F76</f>
        <v>145483.5</v>
      </c>
      <c r="E76" s="91">
        <v>145483.5</v>
      </c>
      <c r="F76" s="91"/>
      <c r="G76" s="88">
        <f>H76+I76</f>
        <v>198737</v>
      </c>
      <c r="H76" s="91">
        <v>198737</v>
      </c>
      <c r="I76" s="91"/>
      <c r="J76" s="92">
        <f>K76</f>
        <v>200809.8</v>
      </c>
      <c r="K76" s="92">
        <f>K78+K79+K80+K81+K82+K83+K84+K85+K86+K87+K92+K93</f>
        <v>200809.8</v>
      </c>
      <c r="L76" s="92"/>
      <c r="M76" s="89">
        <f>J76-G76</f>
        <v>2072.7999999999884</v>
      </c>
      <c r="N76" s="89">
        <f>K76-H76</f>
        <v>2072.7999999999884</v>
      </c>
      <c r="O76" s="92"/>
      <c r="P76" s="92">
        <f>P78+P79+P80+P81+P82+P83+P84+P85+P86+P87+P92+P93</f>
        <v>190809.8</v>
      </c>
      <c r="Q76" s="92">
        <f>Q78+Q79+Q80+Q81+Q82+Q83+Q84+Q85+Q86+Q87+Q92+Q93</f>
        <v>190809.8</v>
      </c>
      <c r="R76" s="92"/>
      <c r="S76" s="92">
        <f>S78+S79+S80+S81+S82+S83+S84+S85+S86+S87+S92+S93</f>
        <v>190809.8</v>
      </c>
      <c r="T76" s="92">
        <f>T78+T79+T80+T81+T82+T83+T84+T85+T86+T87+T92+T93</f>
        <v>190809.8</v>
      </c>
      <c r="U76" s="92"/>
      <c r="V76" s="93"/>
    </row>
    <row r="77" spans="1:22" ht="18" customHeight="1" x14ac:dyDescent="0.15">
      <c r="A77" s="20"/>
      <c r="B77" s="21" t="s">
        <v>5</v>
      </c>
      <c r="C77" s="22"/>
      <c r="D77" s="88"/>
      <c r="E77" s="91"/>
      <c r="F77" s="91"/>
      <c r="G77" s="91"/>
      <c r="H77" s="91"/>
      <c r="I77" s="91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3"/>
    </row>
    <row r="78" spans="1:22" ht="57" customHeight="1" x14ac:dyDescent="0.15">
      <c r="A78" s="20" t="s">
        <v>126</v>
      </c>
      <c r="B78" s="21" t="s">
        <v>127</v>
      </c>
      <c r="C78" s="22" t="s">
        <v>10</v>
      </c>
      <c r="D78" s="88">
        <f t="shared" si="22"/>
        <v>247.5</v>
      </c>
      <c r="E78" s="91">
        <v>247.5</v>
      </c>
      <c r="F78" s="91"/>
      <c r="G78" s="88">
        <f t="shared" ref="G78:G94" si="23">H78+I78</f>
        <v>0</v>
      </c>
      <c r="H78" s="91"/>
      <c r="I78" s="91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3"/>
    </row>
    <row r="79" spans="1:22" ht="63" x14ac:dyDescent="0.15">
      <c r="A79" s="20" t="s">
        <v>128</v>
      </c>
      <c r="B79" s="21" t="s">
        <v>129</v>
      </c>
      <c r="C79" s="22" t="s">
        <v>10</v>
      </c>
      <c r="D79" s="88">
        <f t="shared" si="22"/>
        <v>235</v>
      </c>
      <c r="E79" s="91">
        <v>235</v>
      </c>
      <c r="F79" s="91"/>
      <c r="G79" s="88">
        <f t="shared" si="23"/>
        <v>0</v>
      </c>
      <c r="H79" s="91"/>
      <c r="I79" s="91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3"/>
    </row>
    <row r="80" spans="1:22" ht="47.25" customHeight="1" x14ac:dyDescent="0.15">
      <c r="A80" s="20" t="s">
        <v>130</v>
      </c>
      <c r="B80" s="21" t="s">
        <v>131</v>
      </c>
      <c r="C80" s="22" t="s">
        <v>10</v>
      </c>
      <c r="D80" s="88">
        <f t="shared" si="22"/>
        <v>0</v>
      </c>
      <c r="E80" s="91"/>
      <c r="F80" s="91"/>
      <c r="G80" s="88">
        <f t="shared" si="23"/>
        <v>1090</v>
      </c>
      <c r="H80" s="91">
        <v>1090</v>
      </c>
      <c r="I80" s="91"/>
      <c r="J80" s="92">
        <v>1090</v>
      </c>
      <c r="K80" s="92">
        <v>1090</v>
      </c>
      <c r="L80" s="92"/>
      <c r="M80" s="89">
        <f t="shared" ref="M80:N83" si="24">J80-G80</f>
        <v>0</v>
      </c>
      <c r="N80" s="89">
        <f t="shared" si="24"/>
        <v>0</v>
      </c>
      <c r="O80" s="92"/>
      <c r="P80" s="92">
        <v>1090</v>
      </c>
      <c r="Q80" s="92">
        <v>1090</v>
      </c>
      <c r="R80" s="92"/>
      <c r="S80" s="92">
        <v>1090</v>
      </c>
      <c r="T80" s="92">
        <v>1090</v>
      </c>
      <c r="U80" s="92"/>
      <c r="V80" s="93"/>
    </row>
    <row r="81" spans="1:22" ht="57" customHeight="1" x14ac:dyDescent="0.15">
      <c r="A81" s="20" t="s">
        <v>132</v>
      </c>
      <c r="B81" s="21" t="s">
        <v>133</v>
      </c>
      <c r="C81" s="22" t="s">
        <v>10</v>
      </c>
      <c r="D81" s="88">
        <f t="shared" si="22"/>
        <v>1210</v>
      </c>
      <c r="E81" s="91">
        <v>1210</v>
      </c>
      <c r="F81" s="91"/>
      <c r="G81" s="88">
        <f t="shared" si="23"/>
        <v>3090</v>
      </c>
      <c r="H81" s="91">
        <v>3090</v>
      </c>
      <c r="I81" s="91"/>
      <c r="J81" s="92">
        <v>3090</v>
      </c>
      <c r="K81" s="92">
        <v>3090</v>
      </c>
      <c r="L81" s="92"/>
      <c r="M81" s="89">
        <f t="shared" si="24"/>
        <v>0</v>
      </c>
      <c r="N81" s="89">
        <f t="shared" si="24"/>
        <v>0</v>
      </c>
      <c r="O81" s="92"/>
      <c r="P81" s="92">
        <v>3090</v>
      </c>
      <c r="Q81" s="92">
        <v>3090</v>
      </c>
      <c r="R81" s="92"/>
      <c r="S81" s="92">
        <v>3090</v>
      </c>
      <c r="T81" s="92">
        <v>3090</v>
      </c>
      <c r="U81" s="92"/>
      <c r="V81" s="93"/>
    </row>
    <row r="82" spans="1:22" ht="31.5" customHeight="1" x14ac:dyDescent="0.15">
      <c r="A82" s="20" t="s">
        <v>134</v>
      </c>
      <c r="B82" s="21" t="s">
        <v>135</v>
      </c>
      <c r="C82" s="22" t="s">
        <v>10</v>
      </c>
      <c r="D82" s="88">
        <f t="shared" si="22"/>
        <v>114.8</v>
      </c>
      <c r="E82" s="91">
        <v>114.8</v>
      </c>
      <c r="F82" s="91"/>
      <c r="G82" s="88">
        <f t="shared" si="23"/>
        <v>100</v>
      </c>
      <c r="H82" s="91">
        <v>100</v>
      </c>
      <c r="I82" s="91"/>
      <c r="J82" s="92">
        <v>100</v>
      </c>
      <c r="K82" s="92">
        <v>100</v>
      </c>
      <c r="L82" s="92"/>
      <c r="M82" s="89">
        <f t="shared" si="24"/>
        <v>0</v>
      </c>
      <c r="N82" s="89">
        <f t="shared" si="24"/>
        <v>0</v>
      </c>
      <c r="O82" s="92"/>
      <c r="P82" s="92">
        <v>100</v>
      </c>
      <c r="Q82" s="92">
        <v>100</v>
      </c>
      <c r="R82" s="92"/>
      <c r="S82" s="92">
        <v>100</v>
      </c>
      <c r="T82" s="92">
        <v>100</v>
      </c>
      <c r="U82" s="92"/>
      <c r="V82" s="93"/>
    </row>
    <row r="83" spans="1:22" ht="39" customHeight="1" x14ac:dyDescent="0.15">
      <c r="A83" s="20" t="s">
        <v>136</v>
      </c>
      <c r="B83" s="21" t="s">
        <v>137</v>
      </c>
      <c r="C83" s="22" t="s">
        <v>10</v>
      </c>
      <c r="D83" s="88">
        <f t="shared" si="22"/>
        <v>49112.7</v>
      </c>
      <c r="E83" s="91">
        <v>49112.7</v>
      </c>
      <c r="F83" s="91"/>
      <c r="G83" s="88">
        <f t="shared" si="23"/>
        <v>48229.8</v>
      </c>
      <c r="H83" s="99">
        <v>48229.8</v>
      </c>
      <c r="I83" s="91"/>
      <c r="J83" s="92">
        <v>48229.8</v>
      </c>
      <c r="K83" s="92">
        <v>48229.8</v>
      </c>
      <c r="L83" s="92"/>
      <c r="M83" s="89">
        <f t="shared" si="24"/>
        <v>0</v>
      </c>
      <c r="N83" s="89">
        <f t="shared" si="24"/>
        <v>0</v>
      </c>
      <c r="O83" s="92"/>
      <c r="P83" s="92">
        <v>48229.8</v>
      </c>
      <c r="Q83" s="92">
        <v>48229.8</v>
      </c>
      <c r="R83" s="92"/>
      <c r="S83" s="92">
        <v>48229.8</v>
      </c>
      <c r="T83" s="92">
        <v>48229.8</v>
      </c>
      <c r="U83" s="92"/>
      <c r="V83" s="93"/>
    </row>
    <row r="84" spans="1:22" ht="65.25" customHeight="1" x14ac:dyDescent="0.15">
      <c r="A84" s="20" t="s">
        <v>138</v>
      </c>
      <c r="B84" s="21" t="s">
        <v>139</v>
      </c>
      <c r="C84" s="22" t="s">
        <v>10</v>
      </c>
      <c r="D84" s="88">
        <f t="shared" si="22"/>
        <v>0</v>
      </c>
      <c r="E84" s="91"/>
      <c r="F84" s="91"/>
      <c r="G84" s="88">
        <f t="shared" si="23"/>
        <v>0</v>
      </c>
      <c r="H84" s="91"/>
      <c r="I84" s="91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3"/>
    </row>
    <row r="85" spans="1:22" ht="48.75" customHeight="1" x14ac:dyDescent="0.15">
      <c r="A85" s="20" t="s">
        <v>140</v>
      </c>
      <c r="B85" s="21" t="s">
        <v>141</v>
      </c>
      <c r="C85" s="22" t="s">
        <v>10</v>
      </c>
      <c r="D85" s="88">
        <f t="shared" si="22"/>
        <v>0</v>
      </c>
      <c r="E85" s="91"/>
      <c r="F85" s="91"/>
      <c r="G85" s="88">
        <f t="shared" si="23"/>
        <v>0</v>
      </c>
      <c r="H85" s="91"/>
      <c r="I85" s="91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3"/>
    </row>
    <row r="86" spans="1:22" ht="30" customHeight="1" x14ac:dyDescent="0.15">
      <c r="A86" s="20" t="s">
        <v>142</v>
      </c>
      <c r="B86" s="21" t="s">
        <v>143</v>
      </c>
      <c r="C86" s="22" t="s">
        <v>10</v>
      </c>
      <c r="D86" s="88">
        <f t="shared" si="22"/>
        <v>63189.2</v>
      </c>
      <c r="E86" s="91">
        <v>63189.2</v>
      </c>
      <c r="F86" s="91"/>
      <c r="G86" s="88">
        <f t="shared" si="23"/>
        <v>90597.5</v>
      </c>
      <c r="H86" s="91">
        <v>90597.5</v>
      </c>
      <c r="I86" s="91"/>
      <c r="J86" s="92">
        <v>89800</v>
      </c>
      <c r="K86" s="92">
        <v>89800</v>
      </c>
      <c r="L86" s="92"/>
      <c r="M86" s="89">
        <f>J86-G86</f>
        <v>-797.5</v>
      </c>
      <c r="N86" s="89">
        <f>K86-H86</f>
        <v>-797.5</v>
      </c>
      <c r="O86" s="92"/>
      <c r="P86" s="92">
        <v>79800</v>
      </c>
      <c r="Q86" s="92">
        <v>79800</v>
      </c>
      <c r="R86" s="92"/>
      <c r="S86" s="92">
        <v>79800</v>
      </c>
      <c r="T86" s="92">
        <v>79800</v>
      </c>
      <c r="U86" s="92"/>
      <c r="V86" s="93"/>
    </row>
    <row r="87" spans="1:22" ht="48.75" customHeight="1" x14ac:dyDescent="0.15">
      <c r="A87" s="20" t="s">
        <v>144</v>
      </c>
      <c r="B87" s="21" t="s">
        <v>145</v>
      </c>
      <c r="C87" s="22" t="s">
        <v>10</v>
      </c>
      <c r="D87" s="88">
        <f t="shared" si="22"/>
        <v>24576</v>
      </c>
      <c r="E87" s="91">
        <v>24576</v>
      </c>
      <c r="F87" s="91"/>
      <c r="G87" s="88">
        <f t="shared" si="23"/>
        <v>23677.1</v>
      </c>
      <c r="H87" s="91">
        <v>23677.1</v>
      </c>
      <c r="I87" s="91"/>
      <c r="J87" s="92">
        <v>23700</v>
      </c>
      <c r="K87" s="92">
        <v>23700</v>
      </c>
      <c r="L87" s="92"/>
      <c r="M87" s="89">
        <f>J87-G87</f>
        <v>22.900000000001455</v>
      </c>
      <c r="N87" s="89">
        <f>K87-H87</f>
        <v>22.900000000001455</v>
      </c>
      <c r="O87" s="92"/>
      <c r="P87" s="92">
        <v>23700</v>
      </c>
      <c r="Q87" s="92">
        <v>23700</v>
      </c>
      <c r="R87" s="92"/>
      <c r="S87" s="92">
        <v>23700</v>
      </c>
      <c r="T87" s="92">
        <v>23700</v>
      </c>
      <c r="U87" s="92"/>
      <c r="V87" s="93"/>
    </row>
    <row r="88" spans="1:22" ht="48.75" customHeight="1" x14ac:dyDescent="0.15">
      <c r="A88" s="20" t="s">
        <v>146</v>
      </c>
      <c r="B88" s="21" t="s">
        <v>147</v>
      </c>
      <c r="C88" s="22" t="s">
        <v>10</v>
      </c>
      <c r="D88" s="88">
        <f t="shared" si="22"/>
        <v>0</v>
      </c>
      <c r="E88" s="91"/>
      <c r="F88" s="91"/>
      <c r="G88" s="88">
        <f t="shared" si="23"/>
        <v>0</v>
      </c>
      <c r="H88" s="91"/>
      <c r="I88" s="91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3"/>
    </row>
    <row r="89" spans="1:22" ht="80.25" customHeight="1" x14ac:dyDescent="0.15">
      <c r="A89" s="20" t="s">
        <v>148</v>
      </c>
      <c r="B89" s="21" t="s">
        <v>149</v>
      </c>
      <c r="C89" s="22" t="s">
        <v>10</v>
      </c>
      <c r="D89" s="88">
        <f t="shared" si="22"/>
        <v>0</v>
      </c>
      <c r="E89" s="91"/>
      <c r="F89" s="91"/>
      <c r="G89" s="88">
        <f t="shared" si="23"/>
        <v>0</v>
      </c>
      <c r="H89" s="91"/>
      <c r="I89" s="91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3"/>
    </row>
    <row r="90" spans="1:22" ht="28.5" customHeight="1" x14ac:dyDescent="0.15">
      <c r="A90" s="20" t="s">
        <v>150</v>
      </c>
      <c r="B90" s="21" t="s">
        <v>151</v>
      </c>
      <c r="C90" s="22" t="s">
        <v>10</v>
      </c>
      <c r="D90" s="88">
        <f t="shared" si="22"/>
        <v>11</v>
      </c>
      <c r="E90" s="91">
        <v>11</v>
      </c>
      <c r="F90" s="91"/>
      <c r="G90" s="88">
        <f t="shared" si="23"/>
        <v>0</v>
      </c>
      <c r="H90" s="91"/>
      <c r="I90" s="91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3"/>
    </row>
    <row r="91" spans="1:22" ht="24" customHeight="1" x14ac:dyDescent="0.15">
      <c r="A91" s="20" t="s">
        <v>152</v>
      </c>
      <c r="B91" s="21" t="s">
        <v>153</v>
      </c>
      <c r="C91" s="22" t="s">
        <v>10</v>
      </c>
      <c r="D91" s="88">
        <f t="shared" si="22"/>
        <v>0</v>
      </c>
      <c r="E91" s="91"/>
      <c r="F91" s="91"/>
      <c r="G91" s="88">
        <f t="shared" si="23"/>
        <v>0</v>
      </c>
      <c r="H91" s="91"/>
      <c r="I91" s="91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3"/>
    </row>
    <row r="92" spans="1:22" ht="24" customHeight="1" x14ac:dyDescent="0.15">
      <c r="A92" s="20" t="s">
        <v>154</v>
      </c>
      <c r="B92" s="21" t="s">
        <v>155</v>
      </c>
      <c r="C92" s="22" t="s">
        <v>10</v>
      </c>
      <c r="D92" s="88">
        <f t="shared" si="22"/>
        <v>1649.4</v>
      </c>
      <c r="E92" s="91">
        <v>1649.4</v>
      </c>
      <c r="F92" s="91"/>
      <c r="G92" s="88">
        <f t="shared" si="23"/>
        <v>2900</v>
      </c>
      <c r="H92" s="91">
        <v>2900</v>
      </c>
      <c r="I92" s="91"/>
      <c r="J92" s="92">
        <v>2900</v>
      </c>
      <c r="K92" s="92">
        <v>2900</v>
      </c>
      <c r="L92" s="92"/>
      <c r="M92" s="89">
        <f t="shared" ref="M92:N94" si="25">J92-G92</f>
        <v>0</v>
      </c>
      <c r="N92" s="89">
        <f t="shared" si="25"/>
        <v>0</v>
      </c>
      <c r="O92" s="92"/>
      <c r="P92" s="92">
        <v>2900</v>
      </c>
      <c r="Q92" s="92">
        <v>2900</v>
      </c>
      <c r="R92" s="92"/>
      <c r="S92" s="92">
        <v>2900</v>
      </c>
      <c r="T92" s="92">
        <v>2900</v>
      </c>
      <c r="U92" s="92"/>
      <c r="V92" s="93"/>
    </row>
    <row r="93" spans="1:22" ht="36.75" customHeight="1" x14ac:dyDescent="0.15">
      <c r="A93" s="20" t="s">
        <v>156</v>
      </c>
      <c r="B93" s="21" t="s">
        <v>157</v>
      </c>
      <c r="C93" s="22" t="s">
        <v>10</v>
      </c>
      <c r="D93" s="88">
        <f t="shared" si="22"/>
        <v>15446</v>
      </c>
      <c r="E93" s="91">
        <v>15446</v>
      </c>
      <c r="F93" s="91"/>
      <c r="G93" s="88">
        <f t="shared" si="23"/>
        <v>31900</v>
      </c>
      <c r="H93" s="91">
        <v>31900</v>
      </c>
      <c r="I93" s="91"/>
      <c r="J93" s="92">
        <v>31900</v>
      </c>
      <c r="K93" s="92">
        <v>31900</v>
      </c>
      <c r="L93" s="92"/>
      <c r="M93" s="89">
        <f t="shared" si="25"/>
        <v>0</v>
      </c>
      <c r="N93" s="89">
        <f t="shared" si="25"/>
        <v>0</v>
      </c>
      <c r="O93" s="92"/>
      <c r="P93" s="92">
        <v>31900</v>
      </c>
      <c r="Q93" s="92">
        <v>31900</v>
      </c>
      <c r="R93" s="92"/>
      <c r="S93" s="92">
        <v>31900</v>
      </c>
      <c r="T93" s="92">
        <v>31900</v>
      </c>
      <c r="U93" s="92"/>
      <c r="V93" s="93"/>
    </row>
    <row r="94" spans="1:22" s="6" customFormat="1" ht="50.25" customHeight="1" x14ac:dyDescent="0.15">
      <c r="A94" s="16" t="s">
        <v>158</v>
      </c>
      <c r="B94" s="17" t="s">
        <v>187</v>
      </c>
      <c r="C94" s="18" t="s">
        <v>160</v>
      </c>
      <c r="D94" s="88">
        <f t="shared" si="22"/>
        <v>6100</v>
      </c>
      <c r="E94" s="88">
        <v>6100</v>
      </c>
      <c r="F94" s="88"/>
      <c r="G94" s="88">
        <f t="shared" si="23"/>
        <v>4000</v>
      </c>
      <c r="H94" s="88">
        <v>4000</v>
      </c>
      <c r="I94" s="88"/>
      <c r="J94" s="89">
        <v>4000</v>
      </c>
      <c r="K94" s="89">
        <v>4000</v>
      </c>
      <c r="L94" s="89"/>
      <c r="M94" s="89">
        <f t="shared" si="25"/>
        <v>0</v>
      </c>
      <c r="N94" s="89">
        <f t="shared" si="25"/>
        <v>0</v>
      </c>
      <c r="O94" s="89"/>
      <c r="P94" s="89">
        <v>4000</v>
      </c>
      <c r="Q94" s="89">
        <v>4000</v>
      </c>
      <c r="R94" s="89"/>
      <c r="S94" s="89">
        <v>4000</v>
      </c>
      <c r="T94" s="89">
        <v>4000</v>
      </c>
      <c r="U94" s="89"/>
      <c r="V94" s="90"/>
    </row>
    <row r="95" spans="1:22" ht="19.5" customHeight="1" x14ac:dyDescent="0.15">
      <c r="A95" s="20"/>
      <c r="B95" s="21" t="s">
        <v>5</v>
      </c>
      <c r="C95" s="22"/>
      <c r="D95" s="88">
        <f t="shared" si="22"/>
        <v>0</v>
      </c>
      <c r="E95" s="91"/>
      <c r="F95" s="91"/>
      <c r="G95" s="91"/>
      <c r="H95" s="91"/>
      <c r="I95" s="91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3"/>
    </row>
    <row r="96" spans="1:22" ht="45.75" customHeight="1" x14ac:dyDescent="0.15">
      <c r="A96" s="20" t="s">
        <v>161</v>
      </c>
      <c r="B96" s="21" t="s">
        <v>162</v>
      </c>
      <c r="C96" s="22" t="s">
        <v>10</v>
      </c>
      <c r="D96" s="88">
        <f t="shared" si="22"/>
        <v>6100</v>
      </c>
      <c r="E96" s="91">
        <v>6100</v>
      </c>
      <c r="F96" s="91"/>
      <c r="G96" s="88">
        <f t="shared" ref="G96:G108" si="26">H96+I96</f>
        <v>4000</v>
      </c>
      <c r="H96" s="91">
        <v>4000</v>
      </c>
      <c r="I96" s="91"/>
      <c r="J96" s="92">
        <v>4000</v>
      </c>
      <c r="K96" s="92">
        <v>4000</v>
      </c>
      <c r="L96" s="92"/>
      <c r="M96" s="89">
        <f>J96-G96</f>
        <v>0</v>
      </c>
      <c r="N96" s="89">
        <f>K96-H96</f>
        <v>0</v>
      </c>
      <c r="O96" s="92"/>
      <c r="P96" s="92">
        <v>4000</v>
      </c>
      <c r="Q96" s="92">
        <v>4000</v>
      </c>
      <c r="R96" s="92"/>
      <c r="S96" s="92">
        <v>4000</v>
      </c>
      <c r="T96" s="92">
        <v>4000</v>
      </c>
      <c r="U96" s="92"/>
      <c r="V96" s="93"/>
    </row>
    <row r="97" spans="1:22" ht="38.25" customHeight="1" x14ac:dyDescent="0.15">
      <c r="A97" s="20" t="s">
        <v>163</v>
      </c>
      <c r="B97" s="21" t="s">
        <v>164</v>
      </c>
      <c r="C97" s="22" t="s">
        <v>10</v>
      </c>
      <c r="D97" s="88">
        <f t="shared" si="22"/>
        <v>0</v>
      </c>
      <c r="E97" s="91"/>
      <c r="F97" s="91"/>
      <c r="G97" s="88">
        <f t="shared" si="26"/>
        <v>0</v>
      </c>
      <c r="H97" s="91"/>
      <c r="I97" s="91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3"/>
    </row>
    <row r="98" spans="1:22" s="6" customFormat="1" ht="50.25" customHeight="1" x14ac:dyDescent="0.15">
      <c r="A98" s="16" t="s">
        <v>165</v>
      </c>
      <c r="B98" s="17" t="s">
        <v>166</v>
      </c>
      <c r="C98" s="18" t="s">
        <v>167</v>
      </c>
      <c r="D98" s="88">
        <f t="shared" si="22"/>
        <v>0</v>
      </c>
      <c r="E98" s="88"/>
      <c r="F98" s="88"/>
      <c r="G98" s="88">
        <f t="shared" si="26"/>
        <v>0</v>
      </c>
      <c r="H98" s="88"/>
      <c r="I98" s="88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90"/>
    </row>
    <row r="99" spans="1:22" ht="20.25" customHeight="1" x14ac:dyDescent="0.15">
      <c r="A99" s="20"/>
      <c r="B99" s="21" t="s">
        <v>5</v>
      </c>
      <c r="C99" s="22"/>
      <c r="D99" s="88">
        <f t="shared" si="22"/>
        <v>0</v>
      </c>
      <c r="E99" s="91"/>
      <c r="F99" s="91"/>
      <c r="G99" s="88">
        <f t="shared" si="26"/>
        <v>0</v>
      </c>
      <c r="H99" s="91"/>
      <c r="I99" s="91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3"/>
    </row>
    <row r="100" spans="1:22" ht="63" x14ac:dyDescent="0.15">
      <c r="A100" s="20" t="s">
        <v>168</v>
      </c>
      <c r="B100" s="21" t="s">
        <v>169</v>
      </c>
      <c r="C100" s="22" t="s">
        <v>10</v>
      </c>
      <c r="D100" s="88">
        <f t="shared" si="22"/>
        <v>0</v>
      </c>
      <c r="E100" s="91"/>
      <c r="F100" s="91"/>
      <c r="G100" s="88">
        <f t="shared" si="26"/>
        <v>0</v>
      </c>
      <c r="H100" s="91"/>
      <c r="I100" s="91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3"/>
    </row>
    <row r="101" spans="1:22" s="6" customFormat="1" ht="42.75" customHeight="1" x14ac:dyDescent="0.15">
      <c r="A101" s="16" t="s">
        <v>170</v>
      </c>
      <c r="B101" s="17" t="s">
        <v>171</v>
      </c>
      <c r="C101" s="18" t="s">
        <v>172</v>
      </c>
      <c r="D101" s="88">
        <f t="shared" si="22"/>
        <v>7284</v>
      </c>
      <c r="E101" s="88"/>
      <c r="F101" s="88">
        <v>7284</v>
      </c>
      <c r="G101" s="88">
        <f t="shared" si="26"/>
        <v>0</v>
      </c>
      <c r="H101" s="88"/>
      <c r="I101" s="88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90"/>
    </row>
    <row r="102" spans="1:22" ht="20.25" customHeight="1" x14ac:dyDescent="0.15">
      <c r="A102" s="20"/>
      <c r="B102" s="21" t="s">
        <v>5</v>
      </c>
      <c r="C102" s="22"/>
      <c r="D102" s="88">
        <f t="shared" si="22"/>
        <v>0</v>
      </c>
      <c r="E102" s="91"/>
      <c r="F102" s="91"/>
      <c r="G102" s="88">
        <f t="shared" si="26"/>
        <v>0</v>
      </c>
      <c r="H102" s="91"/>
      <c r="I102" s="91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3"/>
    </row>
    <row r="103" spans="1:22" ht="78.75" customHeight="1" x14ac:dyDescent="0.15">
      <c r="A103" s="20" t="s">
        <v>173</v>
      </c>
      <c r="B103" s="21" t="s">
        <v>174</v>
      </c>
      <c r="C103" s="22"/>
      <c r="D103" s="88">
        <f t="shared" si="22"/>
        <v>7284</v>
      </c>
      <c r="E103" s="91"/>
      <c r="F103" s="91">
        <v>7284</v>
      </c>
      <c r="G103" s="88">
        <f t="shared" si="26"/>
        <v>0</v>
      </c>
      <c r="H103" s="91"/>
      <c r="I103" s="91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3"/>
    </row>
    <row r="104" spans="1:22" s="6" customFormat="1" ht="42" customHeight="1" x14ac:dyDescent="0.15">
      <c r="A104" s="16" t="s">
        <v>175</v>
      </c>
      <c r="B104" s="17" t="s">
        <v>750</v>
      </c>
      <c r="C104" s="18" t="s">
        <v>177</v>
      </c>
      <c r="D104" s="88">
        <f>E104</f>
        <v>2215.1</v>
      </c>
      <c r="E104" s="88">
        <v>2215.1</v>
      </c>
      <c r="F104" s="88">
        <v>97276.4</v>
      </c>
      <c r="G104" s="88">
        <f t="shared" si="26"/>
        <v>1140</v>
      </c>
      <c r="H104" s="88">
        <v>1140</v>
      </c>
      <c r="I104" s="88"/>
      <c r="J104" s="89">
        <v>1140</v>
      </c>
      <c r="K104" s="89">
        <v>1140</v>
      </c>
      <c r="L104" s="89"/>
      <c r="M104" s="89">
        <f>J104-G104</f>
        <v>0</v>
      </c>
      <c r="N104" s="89">
        <f>K104-H104</f>
        <v>0</v>
      </c>
      <c r="O104" s="89"/>
      <c r="P104" s="89">
        <v>1140</v>
      </c>
      <c r="Q104" s="89">
        <v>1140</v>
      </c>
      <c r="R104" s="89"/>
      <c r="S104" s="89">
        <v>1140</v>
      </c>
      <c r="T104" s="89">
        <v>1140</v>
      </c>
      <c r="U104" s="89"/>
      <c r="V104" s="90"/>
    </row>
    <row r="105" spans="1:22" ht="12.75" customHeight="1" x14ac:dyDescent="0.15">
      <c r="A105" s="20"/>
      <c r="B105" s="21" t="s">
        <v>5</v>
      </c>
      <c r="C105" s="22"/>
      <c r="D105" s="88">
        <f t="shared" si="22"/>
        <v>0</v>
      </c>
      <c r="E105" s="91"/>
      <c r="F105" s="91"/>
      <c r="G105" s="88">
        <f t="shared" si="26"/>
        <v>0</v>
      </c>
      <c r="H105" s="91"/>
      <c r="I105" s="91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3"/>
    </row>
    <row r="106" spans="1:22" ht="26.25" customHeight="1" x14ac:dyDescent="0.15">
      <c r="A106" s="20" t="s">
        <v>178</v>
      </c>
      <c r="B106" s="21" t="s">
        <v>179</v>
      </c>
      <c r="C106" s="22" t="s">
        <v>10</v>
      </c>
      <c r="D106" s="88">
        <f t="shared" si="22"/>
        <v>0</v>
      </c>
      <c r="E106" s="91"/>
      <c r="F106" s="91"/>
      <c r="G106" s="88">
        <f t="shared" si="26"/>
        <v>0</v>
      </c>
      <c r="H106" s="91"/>
      <c r="I106" s="91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3"/>
    </row>
    <row r="107" spans="1:22" ht="27" customHeight="1" x14ac:dyDescent="0.15">
      <c r="A107" s="20" t="s">
        <v>180</v>
      </c>
      <c r="B107" s="21" t="s">
        <v>181</v>
      </c>
      <c r="C107" s="22" t="s">
        <v>10</v>
      </c>
      <c r="D107" s="88">
        <f t="shared" si="22"/>
        <v>97276.4</v>
      </c>
      <c r="E107" s="91"/>
      <c r="F107" s="91">
        <v>97276.4</v>
      </c>
      <c r="G107" s="88">
        <f t="shared" si="26"/>
        <v>0</v>
      </c>
      <c r="H107" s="91"/>
      <c r="I107" s="91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3"/>
    </row>
    <row r="108" spans="1:22" ht="39.75" customHeight="1" thickBot="1" x14ac:dyDescent="0.2">
      <c r="A108" s="26" t="s">
        <v>182</v>
      </c>
      <c r="B108" s="27" t="s">
        <v>183</v>
      </c>
      <c r="C108" s="28" t="s">
        <v>10</v>
      </c>
      <c r="D108" s="88">
        <f t="shared" si="22"/>
        <v>2215.1</v>
      </c>
      <c r="E108" s="96">
        <v>2215.1</v>
      </c>
      <c r="F108" s="96"/>
      <c r="G108" s="88">
        <f t="shared" si="26"/>
        <v>1140</v>
      </c>
      <c r="H108" s="96">
        <v>1140</v>
      </c>
      <c r="I108" s="96"/>
      <c r="J108" s="97">
        <v>1140</v>
      </c>
      <c r="K108" s="97">
        <v>1140</v>
      </c>
      <c r="L108" s="97"/>
      <c r="M108" s="89">
        <f>J108-G108</f>
        <v>0</v>
      </c>
      <c r="N108" s="89">
        <f>K108-H108</f>
        <v>0</v>
      </c>
      <c r="O108" s="97"/>
      <c r="P108" s="97">
        <v>1140</v>
      </c>
      <c r="Q108" s="97">
        <v>1140</v>
      </c>
      <c r="R108" s="97"/>
      <c r="S108" s="97">
        <v>1140</v>
      </c>
      <c r="T108" s="97">
        <v>1140</v>
      </c>
      <c r="U108" s="97"/>
      <c r="V108" s="98"/>
    </row>
    <row r="109" spans="1:22" x14ac:dyDescent="0.15">
      <c r="A109" s="30"/>
      <c r="B109" s="31"/>
      <c r="C109" s="30"/>
      <c r="D109" s="30"/>
      <c r="E109" s="30"/>
      <c r="F109" s="30"/>
      <c r="G109" s="30"/>
      <c r="H109" s="30"/>
      <c r="I109" s="30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2" x14ac:dyDescent="0.15">
      <c r="A110" s="30"/>
      <c r="B110" s="31"/>
      <c r="C110" s="30"/>
      <c r="D110" s="30"/>
      <c r="E110" s="30"/>
      <c r="F110" s="30"/>
      <c r="G110" s="30"/>
      <c r="H110" s="30"/>
      <c r="I110" s="30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2" x14ac:dyDescent="0.15">
      <c r="A111" s="30"/>
      <c r="B111" s="31"/>
      <c r="C111" s="30"/>
      <c r="D111" s="30"/>
      <c r="E111" s="30"/>
      <c r="F111" s="30"/>
      <c r="G111" s="30"/>
      <c r="H111" s="30"/>
      <c r="I111" s="30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</sheetData>
  <mergeCells count="23">
    <mergeCell ref="A4:U4"/>
    <mergeCell ref="K7:L7"/>
    <mergeCell ref="J7:J8"/>
    <mergeCell ref="P7:P8"/>
    <mergeCell ref="Q7:R7"/>
    <mergeCell ref="E7:F7"/>
    <mergeCell ref="G7:G8"/>
    <mergeCell ref="M6:O6"/>
    <mergeCell ref="M7:M8"/>
    <mergeCell ref="N7:O7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D7:D8"/>
    <mergeCell ref="D6:F6"/>
    <mergeCell ref="G6:I6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2"/>
  <sheetViews>
    <sheetView topLeftCell="A4" zoomScale="120" zoomScaleNormal="120" workbookViewId="0">
      <selection activeCell="T10" sqref="T10:U82"/>
    </sheetView>
  </sheetViews>
  <sheetFormatPr defaultRowHeight="10.5" x14ac:dyDescent="0.15"/>
  <cols>
    <col min="1" max="1" width="9.83203125" style="2" customWidth="1"/>
    <col min="2" max="2" width="48.83203125" style="3" customWidth="1"/>
    <col min="3" max="3" width="9.6640625" style="2" customWidth="1"/>
    <col min="4" max="10" width="11.5" style="2" customWidth="1"/>
    <col min="11" max="11" width="13.1640625" style="1" customWidth="1"/>
    <col min="12" max="12" width="13.33203125" style="1" customWidth="1"/>
    <col min="13" max="17" width="12.33203125" style="1" customWidth="1"/>
    <col min="18" max="19" width="14.33203125" style="1" customWidth="1"/>
    <col min="20" max="20" width="13.1640625" style="1" customWidth="1"/>
    <col min="21" max="22" width="14.5" style="1" customWidth="1"/>
    <col min="23" max="23" width="22.83203125" customWidth="1"/>
  </cols>
  <sheetData>
    <row r="2" spans="1:24" ht="15.75" x14ac:dyDescent="0.15">
      <c r="B2" s="4"/>
      <c r="M2" s="4"/>
      <c r="N2" s="4"/>
      <c r="O2" s="4"/>
      <c r="P2" s="4"/>
      <c r="S2" s="4"/>
      <c r="W2" s="85" t="s">
        <v>737</v>
      </c>
      <c r="X2" s="85"/>
    </row>
    <row r="3" spans="1:24" ht="13.5" customHeight="1" x14ac:dyDescent="0.15"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4" ht="41.25" customHeight="1" x14ac:dyDescent="0.15">
      <c r="A4" s="137" t="s">
        <v>739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4" ht="15" customHeight="1" thickBot="1" x14ac:dyDescent="0.2">
      <c r="A5" s="30"/>
      <c r="B5" s="31"/>
      <c r="C5" s="30"/>
      <c r="D5" s="30"/>
      <c r="E5" s="30"/>
      <c r="F5" s="30"/>
      <c r="G5" s="30"/>
      <c r="H5" s="30"/>
      <c r="I5" s="30"/>
      <c r="J5" s="30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W5" s="33" t="s">
        <v>0</v>
      </c>
    </row>
    <row r="6" spans="1:24" ht="22.5" customHeight="1" x14ac:dyDescent="0.15">
      <c r="A6" s="142" t="s">
        <v>1</v>
      </c>
      <c r="B6" s="144" t="s">
        <v>2</v>
      </c>
      <c r="C6" s="145" t="s">
        <v>3</v>
      </c>
      <c r="D6" s="139" t="s">
        <v>189</v>
      </c>
      <c r="E6" s="129" t="s">
        <v>745</v>
      </c>
      <c r="F6" s="129"/>
      <c r="G6" s="129"/>
      <c r="H6" s="129" t="s">
        <v>746</v>
      </c>
      <c r="I6" s="129"/>
      <c r="J6" s="129"/>
      <c r="K6" s="129" t="s">
        <v>184</v>
      </c>
      <c r="L6" s="129"/>
      <c r="M6" s="129"/>
      <c r="N6" s="134" t="s">
        <v>747</v>
      </c>
      <c r="O6" s="135"/>
      <c r="P6" s="136"/>
      <c r="Q6" s="129" t="s">
        <v>185</v>
      </c>
      <c r="R6" s="129"/>
      <c r="S6" s="129"/>
      <c r="T6" s="129" t="s">
        <v>186</v>
      </c>
      <c r="U6" s="129"/>
      <c r="V6" s="141"/>
      <c r="W6" s="75" t="s">
        <v>748</v>
      </c>
    </row>
    <row r="7" spans="1:24" ht="18.75" customHeight="1" x14ac:dyDescent="0.15">
      <c r="A7" s="143"/>
      <c r="B7" s="130"/>
      <c r="C7" s="146"/>
      <c r="D7" s="140"/>
      <c r="E7" s="130" t="s">
        <v>4</v>
      </c>
      <c r="F7" s="130" t="s">
        <v>5</v>
      </c>
      <c r="G7" s="130"/>
      <c r="H7" s="130" t="s">
        <v>4</v>
      </c>
      <c r="I7" s="130" t="s">
        <v>5</v>
      </c>
      <c r="J7" s="130"/>
      <c r="K7" s="130" t="s">
        <v>4</v>
      </c>
      <c r="L7" s="130" t="s">
        <v>5</v>
      </c>
      <c r="M7" s="130"/>
      <c r="N7" s="130" t="s">
        <v>4</v>
      </c>
      <c r="O7" s="130" t="s">
        <v>5</v>
      </c>
      <c r="P7" s="130"/>
      <c r="Q7" s="130" t="s">
        <v>4</v>
      </c>
      <c r="R7" s="130" t="s">
        <v>5</v>
      </c>
      <c r="S7" s="130"/>
      <c r="T7" s="130" t="s">
        <v>4</v>
      </c>
      <c r="U7" s="130" t="s">
        <v>5</v>
      </c>
      <c r="V7" s="133"/>
      <c r="W7" s="124" t="s">
        <v>749</v>
      </c>
    </row>
    <row r="8" spans="1:24" ht="35.25" customHeight="1" x14ac:dyDescent="0.15">
      <c r="A8" s="143"/>
      <c r="B8" s="130"/>
      <c r="C8" s="146"/>
      <c r="D8" s="140"/>
      <c r="E8" s="130"/>
      <c r="F8" s="14" t="s">
        <v>6</v>
      </c>
      <c r="G8" s="14" t="s">
        <v>7</v>
      </c>
      <c r="H8" s="130"/>
      <c r="I8" s="14" t="s">
        <v>6</v>
      </c>
      <c r="J8" s="14" t="s">
        <v>7</v>
      </c>
      <c r="K8" s="130"/>
      <c r="L8" s="14" t="s">
        <v>6</v>
      </c>
      <c r="M8" s="14" t="s">
        <v>7</v>
      </c>
      <c r="N8" s="130"/>
      <c r="O8" s="14" t="s">
        <v>6</v>
      </c>
      <c r="P8" s="14" t="s">
        <v>7</v>
      </c>
      <c r="Q8" s="130"/>
      <c r="R8" s="14" t="s">
        <v>6</v>
      </c>
      <c r="S8" s="14" t="s">
        <v>7</v>
      </c>
      <c r="T8" s="130"/>
      <c r="U8" s="14" t="s">
        <v>6</v>
      </c>
      <c r="V8" s="68" t="s">
        <v>7</v>
      </c>
      <c r="W8" s="124"/>
    </row>
    <row r="9" spans="1:24" ht="12.75" customHeight="1" x14ac:dyDescent="0.15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67">
        <v>22</v>
      </c>
      <c r="W9" s="79">
        <v>22</v>
      </c>
    </row>
    <row r="10" spans="1:24" s="6" customFormat="1" ht="31.5" customHeight="1" x14ac:dyDescent="0.15">
      <c r="A10" s="16" t="s">
        <v>8</v>
      </c>
      <c r="B10" s="17" t="s">
        <v>9</v>
      </c>
      <c r="C10" s="18" t="s">
        <v>10</v>
      </c>
      <c r="D10" s="18"/>
      <c r="E10" s="88">
        <v>2004161.8</v>
      </c>
      <c r="F10" s="88">
        <v>1854087</v>
      </c>
      <c r="G10" s="88">
        <v>247351.2</v>
      </c>
      <c r="H10" s="88">
        <v>2091514</v>
      </c>
      <c r="I10" s="88">
        <v>2091514</v>
      </c>
      <c r="J10" s="88"/>
      <c r="K10" s="19">
        <v>2231607.6</v>
      </c>
      <c r="L10" s="88">
        <v>2231607.6</v>
      </c>
      <c r="M10" s="19"/>
      <c r="N10" s="19">
        <f>K10-H10</f>
        <v>140093.60000000009</v>
      </c>
      <c r="O10" s="19">
        <f>L10-I10</f>
        <v>140093.60000000009</v>
      </c>
      <c r="P10" s="19"/>
      <c r="Q10" s="19">
        <v>2231607.6</v>
      </c>
      <c r="R10" s="88">
        <v>2231607.6</v>
      </c>
      <c r="S10" s="19"/>
      <c r="T10" s="19">
        <v>2231607.6</v>
      </c>
      <c r="U10" s="88">
        <v>2231607.6</v>
      </c>
      <c r="V10" s="69"/>
      <c r="W10" s="76"/>
    </row>
    <row r="11" spans="1:24" ht="12.75" customHeight="1" x14ac:dyDescent="0.15">
      <c r="A11" s="20"/>
      <c r="B11" s="21" t="s">
        <v>5</v>
      </c>
      <c r="C11" s="22"/>
      <c r="D11" s="22"/>
      <c r="E11" s="91"/>
      <c r="F11" s="91"/>
      <c r="G11" s="91"/>
      <c r="H11" s="91"/>
      <c r="I11" s="91"/>
      <c r="J11" s="91"/>
      <c r="K11" s="23"/>
      <c r="L11" s="92"/>
      <c r="M11" s="23"/>
      <c r="N11" s="23"/>
      <c r="O11" s="23"/>
      <c r="P11" s="23"/>
      <c r="Q11" s="23"/>
      <c r="R11" s="92"/>
      <c r="S11" s="23"/>
      <c r="T11" s="23"/>
      <c r="U11" s="92"/>
      <c r="V11" s="70"/>
      <c r="W11" s="77"/>
    </row>
    <row r="12" spans="1:24" s="6" customFormat="1" ht="43.5" customHeight="1" x14ac:dyDescent="0.15">
      <c r="A12" s="16" t="s">
        <v>11</v>
      </c>
      <c r="B12" s="17" t="s">
        <v>12</v>
      </c>
      <c r="C12" s="18" t="s">
        <v>13</v>
      </c>
      <c r="D12" s="18"/>
      <c r="E12" s="88">
        <v>525409.6</v>
      </c>
      <c r="F12" s="88">
        <v>525409.6</v>
      </c>
      <c r="G12" s="88"/>
      <c r="H12" s="88">
        <v>718917.3</v>
      </c>
      <c r="I12" s="88">
        <v>718917.3</v>
      </c>
      <c r="J12" s="88"/>
      <c r="K12" s="19">
        <v>705946</v>
      </c>
      <c r="L12" s="88">
        <v>705946</v>
      </c>
      <c r="M12" s="19"/>
      <c r="N12" s="19">
        <f>K12-H12</f>
        <v>-12971.300000000047</v>
      </c>
      <c r="O12" s="19">
        <f>L12-I12</f>
        <v>-12971.300000000047</v>
      </c>
      <c r="P12" s="19"/>
      <c r="Q12" s="19">
        <v>705946</v>
      </c>
      <c r="R12" s="88">
        <v>705946</v>
      </c>
      <c r="S12" s="19"/>
      <c r="T12" s="19">
        <v>705946</v>
      </c>
      <c r="U12" s="88">
        <v>705946</v>
      </c>
      <c r="V12" s="69"/>
      <c r="W12" s="76"/>
    </row>
    <row r="13" spans="1:24" ht="12.75" customHeight="1" x14ac:dyDescent="0.15">
      <c r="A13" s="20"/>
      <c r="B13" s="21" t="s">
        <v>5</v>
      </c>
      <c r="C13" s="22"/>
      <c r="D13" s="22"/>
      <c r="E13" s="91"/>
      <c r="F13" s="91"/>
      <c r="G13" s="91"/>
      <c r="H13" s="91"/>
      <c r="I13" s="91"/>
      <c r="J13" s="91"/>
      <c r="K13" s="23"/>
      <c r="L13" s="92"/>
      <c r="M13" s="23"/>
      <c r="N13" s="23"/>
      <c r="O13" s="23"/>
      <c r="P13" s="23"/>
      <c r="Q13" s="23"/>
      <c r="R13" s="92"/>
      <c r="S13" s="23"/>
      <c r="T13" s="23"/>
      <c r="U13" s="92"/>
      <c r="V13" s="70"/>
      <c r="W13" s="77"/>
    </row>
    <row r="14" spans="1:24" s="6" customFormat="1" ht="77.25" customHeight="1" x14ac:dyDescent="0.15">
      <c r="A14" s="16" t="s">
        <v>28</v>
      </c>
      <c r="B14" s="17" t="s">
        <v>29</v>
      </c>
      <c r="C14" s="18" t="s">
        <v>30</v>
      </c>
      <c r="D14" s="18"/>
      <c r="E14" s="88">
        <v>35827</v>
      </c>
      <c r="F14" s="88">
        <v>35827</v>
      </c>
      <c r="G14" s="88"/>
      <c r="H14" s="88">
        <v>55061.3</v>
      </c>
      <c r="I14" s="88">
        <v>55061.3</v>
      </c>
      <c r="J14" s="88"/>
      <c r="K14" s="88">
        <v>54000</v>
      </c>
      <c r="L14" s="88">
        <v>54000</v>
      </c>
      <c r="M14" s="25"/>
      <c r="N14" s="19">
        <f>K14-H14</f>
        <v>-1061.3000000000029</v>
      </c>
      <c r="O14" s="19">
        <f>L14-I14</f>
        <v>-1061.3000000000029</v>
      </c>
      <c r="P14" s="25"/>
      <c r="Q14" s="88">
        <v>54000</v>
      </c>
      <c r="R14" s="88">
        <v>54000</v>
      </c>
      <c r="S14" s="25"/>
      <c r="T14" s="88">
        <v>54000</v>
      </c>
      <c r="U14" s="88">
        <v>54000</v>
      </c>
      <c r="V14" s="71"/>
      <c r="W14" s="76"/>
    </row>
    <row r="15" spans="1:24" ht="12.75" customHeight="1" x14ac:dyDescent="0.15">
      <c r="A15" s="20"/>
      <c r="B15" s="21" t="s">
        <v>5</v>
      </c>
      <c r="C15" s="22"/>
      <c r="D15" s="22"/>
      <c r="E15" s="91"/>
      <c r="F15" s="91"/>
      <c r="G15" s="91"/>
      <c r="H15" s="91"/>
      <c r="I15" s="91"/>
      <c r="J15" s="91"/>
      <c r="K15" s="25"/>
      <c r="L15" s="92"/>
      <c r="M15" s="25"/>
      <c r="N15" s="25"/>
      <c r="O15" s="25"/>
      <c r="P15" s="25"/>
      <c r="Q15" s="25"/>
      <c r="R15" s="92"/>
      <c r="S15" s="25"/>
      <c r="T15" s="25"/>
      <c r="U15" s="92"/>
      <c r="V15" s="71"/>
      <c r="W15" s="77"/>
    </row>
    <row r="16" spans="1:24" ht="42" customHeight="1" x14ac:dyDescent="0.15">
      <c r="A16" s="20" t="s">
        <v>31</v>
      </c>
      <c r="B16" s="21" t="s">
        <v>32</v>
      </c>
      <c r="C16" s="22" t="s">
        <v>10</v>
      </c>
      <c r="D16" s="22"/>
      <c r="E16" s="91">
        <v>6361.4</v>
      </c>
      <c r="F16" s="91">
        <v>6361.4</v>
      </c>
      <c r="G16" s="94"/>
      <c r="H16" s="91">
        <v>3280.8</v>
      </c>
      <c r="I16" s="91">
        <v>3280.8</v>
      </c>
      <c r="J16" s="94"/>
      <c r="K16" s="92">
        <v>3280.8</v>
      </c>
      <c r="L16" s="92">
        <v>3280.8</v>
      </c>
      <c r="M16" s="25"/>
      <c r="N16" s="19">
        <f>K16-H16</f>
        <v>0</v>
      </c>
      <c r="O16" s="19">
        <f>L16-I16</f>
        <v>0</v>
      </c>
      <c r="P16" s="25"/>
      <c r="Q16" s="92">
        <v>3280.8</v>
      </c>
      <c r="R16" s="92">
        <v>3280.8</v>
      </c>
      <c r="S16" s="25"/>
      <c r="T16" s="92">
        <v>3280.8</v>
      </c>
      <c r="U16" s="92">
        <v>3280.8</v>
      </c>
      <c r="V16" s="71"/>
      <c r="W16" s="76"/>
    </row>
    <row r="17" spans="1:23" ht="60.75" customHeight="1" x14ac:dyDescent="0.15">
      <c r="A17" s="20" t="s">
        <v>33</v>
      </c>
      <c r="B17" s="21" t="s">
        <v>34</v>
      </c>
      <c r="C17" s="22" t="s">
        <v>10</v>
      </c>
      <c r="D17" s="22"/>
      <c r="E17" s="91">
        <v>472</v>
      </c>
      <c r="F17" s="91">
        <v>472</v>
      </c>
      <c r="G17" s="94"/>
      <c r="H17" s="91">
        <v>1181.5</v>
      </c>
      <c r="I17" s="91">
        <v>1181.5</v>
      </c>
      <c r="J17" s="94"/>
      <c r="K17" s="92">
        <v>1080</v>
      </c>
      <c r="L17" s="92">
        <v>1080</v>
      </c>
      <c r="M17" s="19"/>
      <c r="N17" s="19">
        <f>K17-H17</f>
        <v>-101.5</v>
      </c>
      <c r="O17" s="19">
        <f>L17-I17</f>
        <v>-101.5</v>
      </c>
      <c r="P17" s="19"/>
      <c r="Q17" s="92">
        <v>1080</v>
      </c>
      <c r="R17" s="92">
        <v>1080</v>
      </c>
      <c r="S17" s="19"/>
      <c r="T17" s="92">
        <v>1080</v>
      </c>
      <c r="U17" s="92">
        <v>1080</v>
      </c>
      <c r="V17" s="69"/>
      <c r="W17" s="76"/>
    </row>
    <row r="18" spans="1:23" ht="37.5" customHeight="1" x14ac:dyDescent="0.15">
      <c r="A18" s="20" t="s">
        <v>35</v>
      </c>
      <c r="B18" s="21" t="s">
        <v>36</v>
      </c>
      <c r="C18" s="22" t="s">
        <v>10</v>
      </c>
      <c r="D18" s="22"/>
      <c r="E18" s="91">
        <v>125</v>
      </c>
      <c r="F18" s="91">
        <v>125</v>
      </c>
      <c r="G18" s="94"/>
      <c r="H18" s="91">
        <v>243.8</v>
      </c>
      <c r="I18" s="91">
        <v>243.8</v>
      </c>
      <c r="J18" s="94"/>
      <c r="K18" s="92">
        <v>200</v>
      </c>
      <c r="L18" s="92">
        <v>200</v>
      </c>
      <c r="M18" s="23"/>
      <c r="N18" s="19">
        <f>K18-H18</f>
        <v>-43.800000000000011</v>
      </c>
      <c r="O18" s="19">
        <f>L18-I18</f>
        <v>-43.800000000000011</v>
      </c>
      <c r="P18" s="23"/>
      <c r="Q18" s="92">
        <v>200</v>
      </c>
      <c r="R18" s="92">
        <v>200</v>
      </c>
      <c r="S18" s="23"/>
      <c r="T18" s="92">
        <v>200</v>
      </c>
      <c r="U18" s="92">
        <v>200</v>
      </c>
      <c r="V18" s="70"/>
      <c r="W18" s="76"/>
    </row>
    <row r="19" spans="1:23" ht="72.75" customHeight="1" x14ac:dyDescent="0.15">
      <c r="A19" s="20" t="s">
        <v>55</v>
      </c>
      <c r="B19" s="21" t="s">
        <v>56</v>
      </c>
      <c r="C19" s="22" t="s">
        <v>10</v>
      </c>
      <c r="D19" s="22"/>
      <c r="E19" s="91">
        <v>100</v>
      </c>
      <c r="F19" s="91">
        <v>100</v>
      </c>
      <c r="G19" s="88"/>
      <c r="H19" s="88">
        <v>0</v>
      </c>
      <c r="I19" s="88">
        <v>0</v>
      </c>
      <c r="J19" s="88"/>
      <c r="K19" s="25"/>
      <c r="L19" s="89"/>
      <c r="M19" s="25"/>
      <c r="N19" s="25"/>
      <c r="O19" s="25"/>
      <c r="P19" s="25"/>
      <c r="Q19" s="25"/>
      <c r="R19" s="89"/>
      <c r="S19" s="25"/>
      <c r="T19" s="25"/>
      <c r="U19" s="89"/>
      <c r="V19" s="71"/>
      <c r="W19" s="76"/>
    </row>
    <row r="20" spans="1:23" ht="51" customHeight="1" x14ac:dyDescent="0.15">
      <c r="A20" s="20" t="s">
        <v>59</v>
      </c>
      <c r="B20" s="21" t="s">
        <v>60</v>
      </c>
      <c r="C20" s="22" t="s">
        <v>10</v>
      </c>
      <c r="D20" s="22"/>
      <c r="E20" s="91">
        <v>500</v>
      </c>
      <c r="F20" s="91">
        <v>500</v>
      </c>
      <c r="G20" s="91"/>
      <c r="H20" s="91">
        <v>500</v>
      </c>
      <c r="I20" s="91">
        <v>500</v>
      </c>
      <c r="J20" s="92"/>
      <c r="K20" s="92">
        <v>40</v>
      </c>
      <c r="L20" s="92">
        <v>40</v>
      </c>
      <c r="M20" s="19"/>
      <c r="N20" s="19">
        <f t="shared" ref="N20:O24" si="0">K20-H20</f>
        <v>-460</v>
      </c>
      <c r="O20" s="19">
        <f t="shared" si="0"/>
        <v>-460</v>
      </c>
      <c r="P20" s="19"/>
      <c r="Q20" s="92">
        <v>40</v>
      </c>
      <c r="R20" s="92">
        <v>40</v>
      </c>
      <c r="S20" s="19"/>
      <c r="T20" s="92">
        <v>40</v>
      </c>
      <c r="U20" s="92">
        <v>40</v>
      </c>
      <c r="V20" s="69"/>
      <c r="W20" s="77"/>
    </row>
    <row r="21" spans="1:23" ht="41.25" customHeight="1" x14ac:dyDescent="0.15">
      <c r="A21" s="20" t="s">
        <v>61</v>
      </c>
      <c r="B21" s="21" t="s">
        <v>62</v>
      </c>
      <c r="C21" s="22" t="s">
        <v>10</v>
      </c>
      <c r="D21" s="22"/>
      <c r="E21" s="91">
        <v>0</v>
      </c>
      <c r="F21" s="91">
        <v>0</v>
      </c>
      <c r="G21" s="94"/>
      <c r="H21" s="88">
        <v>0</v>
      </c>
      <c r="I21" s="94">
        <v>0</v>
      </c>
      <c r="J21" s="92"/>
      <c r="K21" s="92">
        <v>900</v>
      </c>
      <c r="L21" s="92">
        <v>900</v>
      </c>
      <c r="M21" s="23"/>
      <c r="N21" s="19">
        <f t="shared" si="0"/>
        <v>900</v>
      </c>
      <c r="O21" s="19">
        <f t="shared" si="0"/>
        <v>900</v>
      </c>
      <c r="P21" s="23"/>
      <c r="Q21" s="92">
        <v>900</v>
      </c>
      <c r="R21" s="92">
        <v>900</v>
      </c>
      <c r="S21" s="23"/>
      <c r="T21" s="92">
        <v>900</v>
      </c>
      <c r="U21" s="92">
        <v>900</v>
      </c>
      <c r="V21" s="70"/>
      <c r="W21" s="76"/>
    </row>
    <row r="22" spans="1:23" ht="40.5" customHeight="1" x14ac:dyDescent="0.15">
      <c r="A22" s="20" t="s">
        <v>63</v>
      </c>
      <c r="B22" s="21" t="s">
        <v>64</v>
      </c>
      <c r="C22" s="22" t="s">
        <v>10</v>
      </c>
      <c r="D22" s="22"/>
      <c r="E22" s="91">
        <v>0</v>
      </c>
      <c r="F22" s="91">
        <v>0</v>
      </c>
      <c r="G22" s="88"/>
      <c r="H22" s="88">
        <v>0</v>
      </c>
      <c r="I22" s="88">
        <v>0</v>
      </c>
      <c r="J22" s="92"/>
      <c r="K22" s="92">
        <v>0</v>
      </c>
      <c r="L22" s="92">
        <v>0</v>
      </c>
      <c r="M22" s="23"/>
      <c r="N22" s="19">
        <f t="shared" si="0"/>
        <v>0</v>
      </c>
      <c r="O22" s="19">
        <f t="shared" si="0"/>
        <v>0</v>
      </c>
      <c r="P22" s="23"/>
      <c r="Q22" s="92">
        <v>0</v>
      </c>
      <c r="R22" s="92">
        <v>0</v>
      </c>
      <c r="S22" s="23"/>
      <c r="T22" s="92">
        <v>0</v>
      </c>
      <c r="U22" s="92">
        <v>0</v>
      </c>
      <c r="V22" s="70"/>
      <c r="W22" s="76"/>
    </row>
    <row r="23" spans="1:23" ht="20.25" customHeight="1" x14ac:dyDescent="0.15">
      <c r="A23" s="20" t="s">
        <v>65</v>
      </c>
      <c r="B23" s="21" t="s">
        <v>66</v>
      </c>
      <c r="C23" s="22" t="s">
        <v>10</v>
      </c>
      <c r="D23" s="22"/>
      <c r="E23" s="91">
        <v>142.4</v>
      </c>
      <c r="F23" s="91">
        <v>142.4</v>
      </c>
      <c r="G23" s="91"/>
      <c r="H23" s="91">
        <v>0</v>
      </c>
      <c r="I23" s="91">
        <v>0</v>
      </c>
      <c r="J23" s="92"/>
      <c r="K23" s="92">
        <v>0</v>
      </c>
      <c r="L23" s="92">
        <v>0</v>
      </c>
      <c r="M23" s="23"/>
      <c r="N23" s="19">
        <f t="shared" si="0"/>
        <v>0</v>
      </c>
      <c r="O23" s="19">
        <f t="shared" si="0"/>
        <v>0</v>
      </c>
      <c r="P23" s="23"/>
      <c r="Q23" s="92">
        <v>0</v>
      </c>
      <c r="R23" s="92">
        <v>0</v>
      </c>
      <c r="S23" s="23"/>
      <c r="T23" s="92">
        <v>0</v>
      </c>
      <c r="U23" s="92">
        <v>0</v>
      </c>
      <c r="V23" s="70"/>
      <c r="W23" s="77"/>
    </row>
    <row r="24" spans="1:23" s="6" customFormat="1" ht="33.75" customHeight="1" x14ac:dyDescent="0.15">
      <c r="A24" s="16" t="s">
        <v>67</v>
      </c>
      <c r="B24" s="17" t="s">
        <v>68</v>
      </c>
      <c r="C24" s="18" t="s">
        <v>69</v>
      </c>
      <c r="D24" s="91"/>
      <c r="E24" s="118">
        <v>34766.6</v>
      </c>
      <c r="F24" s="118">
        <f>F26+F27</f>
        <v>34766.6</v>
      </c>
      <c r="G24" s="91"/>
      <c r="H24" s="88">
        <f>H26+H27</f>
        <v>32300</v>
      </c>
      <c r="I24" s="88">
        <f>I26+I27</f>
        <v>32300</v>
      </c>
      <c r="J24" s="91"/>
      <c r="K24" s="89">
        <f>K26+K27</f>
        <v>33200</v>
      </c>
      <c r="L24" s="89">
        <f>L26+L27</f>
        <v>33200</v>
      </c>
      <c r="M24" s="23"/>
      <c r="N24" s="19">
        <f t="shared" si="0"/>
        <v>900</v>
      </c>
      <c r="O24" s="19">
        <f t="shared" si="0"/>
        <v>900</v>
      </c>
      <c r="P24" s="23"/>
      <c r="Q24" s="89">
        <f>Q26+Q27</f>
        <v>33200</v>
      </c>
      <c r="R24" s="89">
        <f>R26+R27</f>
        <v>33200</v>
      </c>
      <c r="S24" s="23"/>
      <c r="T24" s="89">
        <f>T26+T27</f>
        <v>33200</v>
      </c>
      <c r="U24" s="89">
        <f>U26+U27</f>
        <v>33200</v>
      </c>
      <c r="V24" s="70"/>
      <c r="W24" s="77"/>
    </row>
    <row r="25" spans="1:23" ht="12.75" customHeight="1" x14ac:dyDescent="0.15">
      <c r="A25" s="20"/>
      <c r="B25" s="21" t="s">
        <v>5</v>
      </c>
      <c r="C25" s="22"/>
      <c r="D25" s="91"/>
      <c r="E25" s="88"/>
      <c r="F25" s="91"/>
      <c r="G25" s="91"/>
      <c r="H25" s="91"/>
      <c r="I25" s="91"/>
      <c r="J25" s="91"/>
      <c r="K25" s="92"/>
      <c r="L25" s="92"/>
      <c r="M25" s="23"/>
      <c r="N25" s="23"/>
      <c r="O25" s="23"/>
      <c r="P25" s="23"/>
      <c r="Q25" s="92"/>
      <c r="R25" s="92"/>
      <c r="S25" s="23"/>
      <c r="T25" s="92"/>
      <c r="U25" s="92"/>
      <c r="V25" s="70"/>
      <c r="W25" s="77"/>
    </row>
    <row r="26" spans="1:23" ht="67.5" customHeight="1" x14ac:dyDescent="0.15">
      <c r="A26" s="20" t="s">
        <v>70</v>
      </c>
      <c r="B26" s="21" t="s">
        <v>71</v>
      </c>
      <c r="C26" s="22" t="s">
        <v>10</v>
      </c>
      <c r="D26" s="94"/>
      <c r="E26" s="94">
        <v>8039.5</v>
      </c>
      <c r="F26" s="94">
        <v>8039.5</v>
      </c>
      <c r="G26" s="91"/>
      <c r="H26" s="94">
        <v>8300</v>
      </c>
      <c r="I26" s="94">
        <v>8300</v>
      </c>
      <c r="J26" s="91"/>
      <c r="K26" s="95">
        <v>8100</v>
      </c>
      <c r="L26" s="95">
        <v>8100</v>
      </c>
      <c r="M26" s="23"/>
      <c r="N26" s="19">
        <f t="shared" ref="N26:O27" si="1">K26-H26</f>
        <v>-200</v>
      </c>
      <c r="O26" s="19">
        <f t="shared" si="1"/>
        <v>-200</v>
      </c>
      <c r="P26" s="23"/>
      <c r="Q26" s="95">
        <v>8100</v>
      </c>
      <c r="R26" s="95">
        <v>8100</v>
      </c>
      <c r="S26" s="23"/>
      <c r="T26" s="95">
        <v>8100</v>
      </c>
      <c r="U26" s="95">
        <v>8100</v>
      </c>
      <c r="V26" s="70"/>
      <c r="W26" s="77"/>
    </row>
    <row r="27" spans="1:23" ht="66.75" customHeight="1" x14ac:dyDescent="0.15">
      <c r="A27" s="20" t="s">
        <v>72</v>
      </c>
      <c r="B27" s="21" t="s">
        <v>73</v>
      </c>
      <c r="C27" s="22" t="s">
        <v>10</v>
      </c>
      <c r="D27" s="94"/>
      <c r="E27" s="94">
        <v>26727.1</v>
      </c>
      <c r="F27" s="94">
        <v>26727.1</v>
      </c>
      <c r="G27" s="94"/>
      <c r="H27" s="94">
        <v>24000</v>
      </c>
      <c r="I27" s="94">
        <v>24000</v>
      </c>
      <c r="J27" s="91"/>
      <c r="K27" s="95">
        <v>25100</v>
      </c>
      <c r="L27" s="95">
        <v>25100</v>
      </c>
      <c r="M27" s="23"/>
      <c r="N27" s="19">
        <f t="shared" si="1"/>
        <v>1100</v>
      </c>
      <c r="O27" s="19">
        <f t="shared" si="1"/>
        <v>1100</v>
      </c>
      <c r="P27" s="23"/>
      <c r="Q27" s="95">
        <v>25100</v>
      </c>
      <c r="R27" s="95">
        <v>25100</v>
      </c>
      <c r="S27" s="23"/>
      <c r="T27" s="95">
        <v>25100</v>
      </c>
      <c r="U27" s="95">
        <v>25100</v>
      </c>
      <c r="V27" s="70"/>
      <c r="W27" s="77"/>
    </row>
    <row r="28" spans="1:23" s="6" customFormat="1" ht="51.75" customHeight="1" x14ac:dyDescent="0.15">
      <c r="A28" s="16" t="s">
        <v>74</v>
      </c>
      <c r="B28" s="17" t="s">
        <v>75</v>
      </c>
      <c r="C28" s="18" t="s">
        <v>76</v>
      </c>
      <c r="D28" s="18"/>
      <c r="E28" s="88">
        <f t="shared" ref="E28" si="2">F28+G28</f>
        <v>1277504.6000000001</v>
      </c>
      <c r="F28" s="88">
        <v>1105698.6000000001</v>
      </c>
      <c r="G28" s="88">
        <v>171806</v>
      </c>
      <c r="H28" s="88">
        <f t="shared" ref="H28" si="3">I28+J28</f>
        <v>1078321.5</v>
      </c>
      <c r="I28" s="88">
        <v>1078321.5</v>
      </c>
      <c r="J28" s="91"/>
      <c r="K28" s="89">
        <v>1227888.7</v>
      </c>
      <c r="L28" s="89">
        <v>1227888.7</v>
      </c>
      <c r="M28" s="23"/>
      <c r="N28" s="19">
        <f>K28-H28</f>
        <v>149567.19999999995</v>
      </c>
      <c r="O28" s="19">
        <f>L28-I28</f>
        <v>149567.19999999995</v>
      </c>
      <c r="P28" s="23"/>
      <c r="Q28" s="89">
        <v>1227888.7</v>
      </c>
      <c r="R28" s="89">
        <v>1227888.7</v>
      </c>
      <c r="S28" s="23"/>
      <c r="T28" s="89">
        <v>1227888.7</v>
      </c>
      <c r="U28" s="89">
        <v>1227888.7</v>
      </c>
      <c r="V28" s="70"/>
      <c r="W28" s="77"/>
    </row>
    <row r="29" spans="1:23" ht="12.75" customHeight="1" x14ac:dyDescent="0.15">
      <c r="A29" s="20"/>
      <c r="B29" s="21" t="s">
        <v>5</v>
      </c>
      <c r="C29" s="22"/>
      <c r="D29" s="22"/>
      <c r="E29" s="88"/>
      <c r="F29" s="91"/>
      <c r="G29" s="91"/>
      <c r="H29" s="88"/>
      <c r="I29" s="91"/>
      <c r="J29" s="91"/>
      <c r="K29" s="23"/>
      <c r="L29" s="92"/>
      <c r="M29" s="23"/>
      <c r="N29" s="23"/>
      <c r="O29" s="23"/>
      <c r="P29" s="23"/>
      <c r="Q29" s="23"/>
      <c r="R29" s="92"/>
      <c r="S29" s="23"/>
      <c r="T29" s="23"/>
      <c r="U29" s="92"/>
      <c r="V29" s="70"/>
      <c r="W29" s="77"/>
    </row>
    <row r="30" spans="1:23" s="6" customFormat="1" ht="39.75" customHeight="1" x14ac:dyDescent="0.15">
      <c r="A30" s="16" t="s">
        <v>77</v>
      </c>
      <c r="B30" s="17" t="s">
        <v>78</v>
      </c>
      <c r="C30" s="18" t="s">
        <v>79</v>
      </c>
      <c r="D30" s="18"/>
      <c r="E30" s="88"/>
      <c r="F30" s="91"/>
      <c r="G30" s="91"/>
      <c r="H30" s="88"/>
      <c r="I30" s="91"/>
      <c r="J30" s="91"/>
      <c r="K30" s="23"/>
      <c r="L30" s="92"/>
      <c r="M30" s="23"/>
      <c r="N30" s="23"/>
      <c r="O30" s="23"/>
      <c r="P30" s="23"/>
      <c r="Q30" s="23"/>
      <c r="R30" s="92"/>
      <c r="S30" s="23"/>
      <c r="T30" s="23"/>
      <c r="U30" s="92"/>
      <c r="V30" s="70"/>
      <c r="W30" s="77"/>
    </row>
    <row r="31" spans="1:23" ht="12.75" customHeight="1" x14ac:dyDescent="0.15">
      <c r="A31" s="20"/>
      <c r="B31" s="21" t="s">
        <v>5</v>
      </c>
      <c r="C31" s="22"/>
      <c r="D31" s="22"/>
      <c r="E31" s="88"/>
      <c r="F31" s="91"/>
      <c r="G31" s="91"/>
      <c r="H31" s="88"/>
      <c r="I31" s="91"/>
      <c r="J31" s="91"/>
      <c r="K31" s="23"/>
      <c r="L31" s="92"/>
      <c r="M31" s="23"/>
      <c r="N31" s="23"/>
      <c r="O31" s="23"/>
      <c r="P31" s="23"/>
      <c r="Q31" s="23"/>
      <c r="R31" s="92"/>
      <c r="S31" s="23"/>
      <c r="T31" s="23"/>
      <c r="U31" s="92"/>
      <c r="V31" s="70"/>
      <c r="W31" s="77"/>
    </row>
    <row r="32" spans="1:23" ht="12.75" customHeight="1" x14ac:dyDescent="0.15">
      <c r="A32" s="20" t="s">
        <v>80</v>
      </c>
      <c r="B32" s="21" t="s">
        <v>81</v>
      </c>
      <c r="C32" s="22" t="s">
        <v>10</v>
      </c>
      <c r="D32" s="22"/>
      <c r="E32" s="88"/>
      <c r="F32" s="91"/>
      <c r="G32" s="91"/>
      <c r="H32" s="88"/>
      <c r="I32" s="91"/>
      <c r="J32" s="91"/>
      <c r="K32" s="23"/>
      <c r="L32" s="92"/>
      <c r="M32" s="23"/>
      <c r="N32" s="23"/>
      <c r="O32" s="23"/>
      <c r="P32" s="23"/>
      <c r="Q32" s="23"/>
      <c r="R32" s="92"/>
      <c r="S32" s="23"/>
      <c r="T32" s="23"/>
      <c r="U32" s="92"/>
      <c r="V32" s="70"/>
      <c r="W32" s="77"/>
    </row>
    <row r="33" spans="1:23" s="6" customFormat="1" ht="51.75" customHeight="1" x14ac:dyDescent="0.15">
      <c r="A33" s="16" t="s">
        <v>82</v>
      </c>
      <c r="B33" s="17" t="s">
        <v>83</v>
      </c>
      <c r="C33" s="18" t="s">
        <v>84</v>
      </c>
      <c r="D33" s="18"/>
      <c r="E33" s="88"/>
      <c r="F33" s="91"/>
      <c r="G33" s="91"/>
      <c r="H33" s="88"/>
      <c r="I33" s="91"/>
      <c r="J33" s="91"/>
      <c r="K33" s="23"/>
      <c r="L33" s="92"/>
      <c r="M33" s="23"/>
      <c r="N33" s="23"/>
      <c r="O33" s="23"/>
      <c r="P33" s="23"/>
      <c r="Q33" s="23"/>
      <c r="R33" s="92"/>
      <c r="S33" s="23"/>
      <c r="T33" s="23"/>
      <c r="U33" s="92"/>
      <c r="V33" s="70"/>
      <c r="W33" s="77"/>
    </row>
    <row r="34" spans="1:23" ht="12.75" customHeight="1" x14ac:dyDescent="0.15">
      <c r="A34" s="20"/>
      <c r="B34" s="21" t="s">
        <v>5</v>
      </c>
      <c r="C34" s="22"/>
      <c r="D34" s="22"/>
      <c r="E34" s="88"/>
      <c r="F34" s="91"/>
      <c r="G34" s="91"/>
      <c r="H34" s="88"/>
      <c r="I34" s="91"/>
      <c r="J34" s="91"/>
      <c r="K34" s="23"/>
      <c r="L34" s="92"/>
      <c r="M34" s="23"/>
      <c r="N34" s="23"/>
      <c r="O34" s="23"/>
      <c r="P34" s="23"/>
      <c r="Q34" s="23"/>
      <c r="R34" s="92"/>
      <c r="S34" s="23"/>
      <c r="T34" s="23"/>
      <c r="U34" s="92"/>
      <c r="V34" s="70"/>
      <c r="W34" s="77"/>
    </row>
    <row r="35" spans="1:23" ht="12.75" customHeight="1" x14ac:dyDescent="0.15">
      <c r="A35" s="20" t="s">
        <v>85</v>
      </c>
      <c r="B35" s="21" t="s">
        <v>86</v>
      </c>
      <c r="C35" s="22" t="s">
        <v>10</v>
      </c>
      <c r="D35" s="22"/>
      <c r="E35" s="88"/>
      <c r="F35" s="91"/>
      <c r="G35" s="91"/>
      <c r="H35" s="88"/>
      <c r="I35" s="91"/>
      <c r="J35" s="91"/>
      <c r="K35" s="23"/>
      <c r="L35" s="92"/>
      <c r="M35" s="23"/>
      <c r="N35" s="23"/>
      <c r="O35" s="23"/>
      <c r="P35" s="23"/>
      <c r="Q35" s="23"/>
      <c r="R35" s="92"/>
      <c r="S35" s="23"/>
      <c r="T35" s="23"/>
      <c r="U35" s="92"/>
      <c r="V35" s="70"/>
      <c r="W35" s="77"/>
    </row>
    <row r="36" spans="1:23" s="6" customFormat="1" ht="63.75" customHeight="1" x14ac:dyDescent="0.15">
      <c r="A36" s="16" t="s">
        <v>87</v>
      </c>
      <c r="B36" s="17" t="s">
        <v>88</v>
      </c>
      <c r="C36" s="18" t="s">
        <v>89</v>
      </c>
      <c r="D36" s="88"/>
      <c r="E36" s="88">
        <v>1105698.6000000001</v>
      </c>
      <c r="F36" s="88">
        <v>1105698.6000000001</v>
      </c>
      <c r="G36" s="91"/>
      <c r="H36" s="88">
        <f t="shared" ref="H36:H39" si="4">I36+J36</f>
        <v>1078321.5</v>
      </c>
      <c r="I36" s="88">
        <f>I38+I39</f>
        <v>1078321.5</v>
      </c>
      <c r="J36" s="91"/>
      <c r="K36" s="89">
        <v>1227888.7</v>
      </c>
      <c r="L36" s="89">
        <v>1227888.7</v>
      </c>
      <c r="M36" s="19"/>
      <c r="N36" s="19">
        <f>K36-H36</f>
        <v>149567.19999999995</v>
      </c>
      <c r="O36" s="19">
        <f>L36-I36</f>
        <v>149567.19999999995</v>
      </c>
      <c r="P36" s="19"/>
      <c r="Q36" s="89">
        <v>1227888.7</v>
      </c>
      <c r="R36" s="89">
        <v>1227888.7</v>
      </c>
      <c r="S36" s="19"/>
      <c r="T36" s="89">
        <v>1227888.7</v>
      </c>
      <c r="U36" s="89">
        <v>1227888.7</v>
      </c>
      <c r="V36" s="69"/>
      <c r="W36" s="77"/>
    </row>
    <row r="37" spans="1:23" ht="12.75" customHeight="1" x14ac:dyDescent="0.15">
      <c r="A37" s="20"/>
      <c r="B37" s="21" t="s">
        <v>5</v>
      </c>
      <c r="C37" s="22"/>
      <c r="D37" s="88"/>
      <c r="E37" s="91"/>
      <c r="F37" s="91"/>
      <c r="G37" s="91"/>
      <c r="H37" s="91"/>
      <c r="I37" s="91"/>
      <c r="J37" s="91"/>
      <c r="K37" s="92"/>
      <c r="L37" s="92"/>
      <c r="M37" s="23"/>
      <c r="N37" s="23"/>
      <c r="O37" s="23"/>
      <c r="P37" s="23"/>
      <c r="Q37" s="92"/>
      <c r="R37" s="92"/>
      <c r="S37" s="23"/>
      <c r="T37" s="92"/>
      <c r="U37" s="92"/>
      <c r="V37" s="70"/>
      <c r="W37" s="77"/>
    </row>
    <row r="38" spans="1:23" ht="32.25" customHeight="1" x14ac:dyDescent="0.15">
      <c r="A38" s="20" t="s">
        <v>90</v>
      </c>
      <c r="B38" s="21" t="s">
        <v>91</v>
      </c>
      <c r="C38" s="22" t="s">
        <v>10</v>
      </c>
      <c r="D38" s="88"/>
      <c r="E38" s="91">
        <v>113301.2</v>
      </c>
      <c r="F38" s="91">
        <v>113301.2</v>
      </c>
      <c r="G38" s="91"/>
      <c r="H38" s="88">
        <f t="shared" si="4"/>
        <v>1076360.7</v>
      </c>
      <c r="I38" s="91">
        <v>1076360.7</v>
      </c>
      <c r="J38" s="91"/>
      <c r="K38" s="92">
        <v>1227888.7</v>
      </c>
      <c r="L38" s="92">
        <v>1227888.7</v>
      </c>
      <c r="M38" s="23"/>
      <c r="N38" s="19">
        <f>K38-H38</f>
        <v>151528</v>
      </c>
      <c r="O38" s="19">
        <f>L38-I38</f>
        <v>151528</v>
      </c>
      <c r="P38" s="23"/>
      <c r="Q38" s="92">
        <v>1227888.7</v>
      </c>
      <c r="R38" s="92">
        <v>1227888.7</v>
      </c>
      <c r="S38" s="23"/>
      <c r="T38" s="92">
        <v>1227888.7</v>
      </c>
      <c r="U38" s="92">
        <v>1227888.7</v>
      </c>
      <c r="V38" s="70"/>
      <c r="W38" s="77"/>
    </row>
    <row r="39" spans="1:23" ht="32.25" customHeight="1" x14ac:dyDescent="0.15">
      <c r="A39" s="20" t="s">
        <v>92</v>
      </c>
      <c r="B39" s="21" t="s">
        <v>93</v>
      </c>
      <c r="C39" s="22" t="s">
        <v>10</v>
      </c>
      <c r="D39" s="88"/>
      <c r="E39" s="91">
        <v>2397.4</v>
      </c>
      <c r="F39" s="91">
        <v>2397.4</v>
      </c>
      <c r="G39" s="91"/>
      <c r="H39" s="88">
        <f t="shared" si="4"/>
        <v>1960.8</v>
      </c>
      <c r="I39" s="91">
        <v>1960.8</v>
      </c>
      <c r="J39" s="91"/>
      <c r="K39" s="92"/>
      <c r="L39" s="92"/>
      <c r="M39" s="23"/>
      <c r="N39" s="19">
        <f>K39-H39</f>
        <v>-1960.8</v>
      </c>
      <c r="O39" s="19">
        <f>L39-I39</f>
        <v>-1960.8</v>
      </c>
      <c r="P39" s="23"/>
      <c r="Q39" s="92"/>
      <c r="R39" s="92"/>
      <c r="S39" s="23"/>
      <c r="T39" s="92"/>
      <c r="U39" s="92"/>
      <c r="V39" s="70"/>
      <c r="W39" s="77"/>
    </row>
    <row r="40" spans="1:23" s="6" customFormat="1" ht="50.25" customHeight="1" x14ac:dyDescent="0.15">
      <c r="A40" s="16" t="s">
        <v>94</v>
      </c>
      <c r="B40" s="17" t="s">
        <v>95</v>
      </c>
      <c r="C40" s="18" t="s">
        <v>96</v>
      </c>
      <c r="D40" s="88"/>
      <c r="E40" s="88">
        <f t="shared" ref="D40:E41" si="5">F40+G40</f>
        <v>130788.2</v>
      </c>
      <c r="F40" s="88">
        <f>F42</f>
        <v>0</v>
      </c>
      <c r="G40" s="88">
        <v>130788.2</v>
      </c>
      <c r="H40" s="88"/>
      <c r="I40" s="91"/>
      <c r="J40" s="91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69"/>
      <c r="W40" s="77"/>
    </row>
    <row r="41" spans="1:23" ht="16.5" customHeight="1" x14ac:dyDescent="0.15">
      <c r="A41" s="20"/>
      <c r="B41" s="21" t="s">
        <v>5</v>
      </c>
      <c r="C41" s="22"/>
      <c r="D41" s="88">
        <f t="shared" si="5"/>
        <v>0</v>
      </c>
      <c r="E41" s="91"/>
      <c r="F41" s="91"/>
      <c r="G41" s="91"/>
      <c r="H41" s="88"/>
      <c r="I41" s="91"/>
      <c r="J41" s="91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70"/>
      <c r="W41" s="77"/>
    </row>
    <row r="42" spans="1:23" ht="39" customHeight="1" x14ac:dyDescent="0.15">
      <c r="A42" s="20" t="s">
        <v>97</v>
      </c>
      <c r="B42" s="21" t="s">
        <v>98</v>
      </c>
      <c r="C42" s="22" t="s">
        <v>10</v>
      </c>
      <c r="D42" s="88"/>
      <c r="E42" s="91">
        <v>130788.2</v>
      </c>
      <c r="F42" s="91"/>
      <c r="G42" s="91">
        <v>130788.2</v>
      </c>
      <c r="H42" s="88"/>
      <c r="I42" s="88"/>
      <c r="J42" s="88"/>
      <c r="K42" s="23"/>
      <c r="L42" s="89"/>
      <c r="M42" s="23"/>
      <c r="N42" s="23"/>
      <c r="O42" s="23"/>
      <c r="P42" s="23"/>
      <c r="Q42" s="23"/>
      <c r="R42" s="89"/>
      <c r="S42" s="23"/>
      <c r="T42" s="23"/>
      <c r="U42" s="89"/>
      <c r="V42" s="70"/>
      <c r="W42" s="76"/>
    </row>
    <row r="43" spans="1:23" s="6" customFormat="1" ht="65.25" customHeight="1" x14ac:dyDescent="0.15">
      <c r="A43" s="16" t="s">
        <v>99</v>
      </c>
      <c r="B43" s="17" t="s">
        <v>100</v>
      </c>
      <c r="C43" s="18" t="s">
        <v>101</v>
      </c>
      <c r="D43" s="88"/>
      <c r="E43" s="88">
        <v>230262.8</v>
      </c>
      <c r="F43" s="88">
        <v>222978.8</v>
      </c>
      <c r="G43" s="88">
        <v>104560.4</v>
      </c>
      <c r="H43" s="88">
        <v>294285.2</v>
      </c>
      <c r="I43" s="88">
        <v>294285.2</v>
      </c>
      <c r="J43" s="88"/>
      <c r="K43" s="88">
        <v>297772.90000000002</v>
      </c>
      <c r="L43" s="88">
        <v>297772.90000000002</v>
      </c>
      <c r="M43" s="23"/>
      <c r="N43" s="19">
        <f>K43-H43</f>
        <v>3487.7000000000116</v>
      </c>
      <c r="O43" s="19">
        <f>L43-I43</f>
        <v>3487.7000000000116</v>
      </c>
      <c r="P43" s="23"/>
      <c r="Q43" s="88">
        <v>297772.90000000002</v>
      </c>
      <c r="R43" s="88">
        <v>297772.90000000002</v>
      </c>
      <c r="S43" s="23"/>
      <c r="T43" s="88">
        <v>297772.90000000002</v>
      </c>
      <c r="U43" s="88">
        <v>297772.90000000002</v>
      </c>
      <c r="V43" s="70"/>
      <c r="W43" s="77"/>
    </row>
    <row r="44" spans="1:23" ht="21.75" customHeight="1" x14ac:dyDescent="0.15">
      <c r="A44" s="20"/>
      <c r="B44" s="21" t="s">
        <v>5</v>
      </c>
      <c r="C44" s="22"/>
      <c r="D44" s="22"/>
      <c r="E44" s="88"/>
      <c r="F44" s="94"/>
      <c r="G44" s="94"/>
      <c r="H44" s="88"/>
      <c r="I44" s="94"/>
      <c r="J44" s="94"/>
      <c r="K44" s="19"/>
      <c r="L44" s="95"/>
      <c r="M44" s="19"/>
      <c r="N44" s="19"/>
      <c r="O44" s="19"/>
      <c r="P44" s="19"/>
      <c r="Q44" s="19"/>
      <c r="R44" s="95"/>
      <c r="S44" s="19"/>
      <c r="T44" s="19"/>
      <c r="U44" s="95"/>
      <c r="V44" s="69"/>
      <c r="W44" s="76"/>
    </row>
    <row r="45" spans="1:23" s="6" customFormat="1" ht="39.75" customHeight="1" x14ac:dyDescent="0.15">
      <c r="A45" s="16" t="s">
        <v>102</v>
      </c>
      <c r="B45" s="17" t="s">
        <v>103</v>
      </c>
      <c r="C45" s="18" t="s">
        <v>104</v>
      </c>
      <c r="D45" s="18"/>
      <c r="E45" s="88"/>
      <c r="F45" s="94"/>
      <c r="G45" s="94"/>
      <c r="H45" s="88"/>
      <c r="I45" s="94"/>
      <c r="J45" s="94"/>
      <c r="K45" s="23"/>
      <c r="L45" s="95"/>
      <c r="M45" s="23"/>
      <c r="N45" s="23"/>
      <c r="O45" s="23"/>
      <c r="P45" s="23"/>
      <c r="Q45" s="23"/>
      <c r="R45" s="95"/>
      <c r="S45" s="23"/>
      <c r="T45" s="23"/>
      <c r="U45" s="95"/>
      <c r="V45" s="70"/>
      <c r="W45" s="76"/>
    </row>
    <row r="46" spans="1:23" ht="12.75" customHeight="1" x14ac:dyDescent="0.15">
      <c r="A46" s="20"/>
      <c r="B46" s="21" t="s">
        <v>5</v>
      </c>
      <c r="C46" s="22"/>
      <c r="D46" s="22"/>
      <c r="E46" s="88"/>
      <c r="F46" s="88"/>
      <c r="G46" s="88"/>
      <c r="H46" s="88"/>
      <c r="I46" s="88"/>
      <c r="J46" s="8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69"/>
      <c r="W46" s="76"/>
    </row>
    <row r="47" spans="1:23" s="6" customFormat="1" ht="45.75" customHeight="1" x14ac:dyDescent="0.15">
      <c r="A47" s="10" t="s">
        <v>105</v>
      </c>
      <c r="B47" s="24" t="s">
        <v>106</v>
      </c>
      <c r="C47" s="11" t="s">
        <v>10</v>
      </c>
      <c r="D47" s="11"/>
      <c r="E47" s="88"/>
      <c r="F47" s="91"/>
      <c r="G47" s="91"/>
      <c r="H47" s="91"/>
      <c r="I47" s="91"/>
      <c r="J47" s="91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70"/>
      <c r="W47" s="77"/>
    </row>
    <row r="48" spans="1:23" s="6" customFormat="1" ht="44.25" customHeight="1" x14ac:dyDescent="0.15">
      <c r="A48" s="16" t="s">
        <v>107</v>
      </c>
      <c r="B48" s="17" t="s">
        <v>108</v>
      </c>
      <c r="C48" s="18" t="s">
        <v>109</v>
      </c>
      <c r="D48" s="88"/>
      <c r="E48" s="88">
        <f t="shared" ref="E48" si="6">F48+G48</f>
        <v>40359</v>
      </c>
      <c r="F48" s="88">
        <v>40359</v>
      </c>
      <c r="G48" s="88"/>
      <c r="H48" s="88">
        <f t="shared" ref="H48" si="7">I48+J48</f>
        <v>45342.7</v>
      </c>
      <c r="I48" s="88">
        <v>45342.7</v>
      </c>
      <c r="J48" s="88"/>
      <c r="K48" s="19">
        <v>46757.599999999999</v>
      </c>
      <c r="L48" s="19">
        <v>46757.599999999999</v>
      </c>
      <c r="M48" s="23"/>
      <c r="N48" s="19">
        <f>K48-H48</f>
        <v>1414.9000000000015</v>
      </c>
      <c r="O48" s="19">
        <f>L48-I48</f>
        <v>1414.9000000000015</v>
      </c>
      <c r="P48" s="23"/>
      <c r="Q48" s="19">
        <v>46757.599999999999</v>
      </c>
      <c r="R48" s="19">
        <v>46757.599999999999</v>
      </c>
      <c r="S48" s="23"/>
      <c r="T48" s="19">
        <v>46757.599999999999</v>
      </c>
      <c r="U48" s="19">
        <v>46757.599999999999</v>
      </c>
      <c r="V48" s="70"/>
      <c r="W48" s="76"/>
    </row>
    <row r="49" spans="1:23" ht="12.75" customHeight="1" x14ac:dyDescent="0.15">
      <c r="A49" s="20"/>
      <c r="B49" s="21" t="s">
        <v>5</v>
      </c>
      <c r="C49" s="22"/>
      <c r="D49" s="22"/>
      <c r="E49" s="88"/>
      <c r="F49" s="91"/>
      <c r="G49" s="91"/>
      <c r="H49" s="91"/>
      <c r="I49" s="91"/>
      <c r="J49" s="91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69"/>
      <c r="W49" s="77"/>
    </row>
    <row r="50" spans="1:23" s="6" customFormat="1" ht="21.75" customHeight="1" x14ac:dyDescent="0.15">
      <c r="A50" s="10" t="s">
        <v>114</v>
      </c>
      <c r="B50" s="24" t="s">
        <v>115</v>
      </c>
      <c r="C50" s="11" t="s">
        <v>10</v>
      </c>
      <c r="D50" s="88"/>
      <c r="E50" s="91">
        <v>3512</v>
      </c>
      <c r="F50" s="94">
        <v>3512</v>
      </c>
      <c r="G50" s="94"/>
      <c r="H50" s="91">
        <v>3085.1</v>
      </c>
      <c r="I50" s="91">
        <v>3085.1</v>
      </c>
      <c r="J50" s="94"/>
      <c r="K50" s="23">
        <v>4500</v>
      </c>
      <c r="L50" s="23">
        <v>4500</v>
      </c>
      <c r="M50" s="23"/>
      <c r="N50" s="19">
        <f>K50-H50</f>
        <v>1414.9</v>
      </c>
      <c r="O50" s="19">
        <f>L50-I50</f>
        <v>1414.9</v>
      </c>
      <c r="P50" s="23"/>
      <c r="Q50" s="23">
        <v>4500</v>
      </c>
      <c r="R50" s="23">
        <v>4500</v>
      </c>
      <c r="S50" s="23"/>
      <c r="T50" s="23">
        <v>4500</v>
      </c>
      <c r="U50" s="23">
        <v>4500</v>
      </c>
      <c r="V50" s="70"/>
      <c r="W50" s="76"/>
    </row>
    <row r="51" spans="1:23" s="6" customFormat="1" ht="57.75" customHeight="1" x14ac:dyDescent="0.15">
      <c r="A51" s="16" t="s">
        <v>116</v>
      </c>
      <c r="B51" s="17" t="s">
        <v>117</v>
      </c>
      <c r="C51" s="18" t="s">
        <v>118</v>
      </c>
      <c r="D51" s="18"/>
      <c r="E51" s="88">
        <f t="shared" ref="E51" si="8">F51+G51</f>
        <v>13375.2</v>
      </c>
      <c r="F51" s="88">
        <v>13375.2</v>
      </c>
      <c r="G51" s="88"/>
      <c r="H51" s="88">
        <v>13165.5</v>
      </c>
      <c r="I51" s="88">
        <v>13165.5</v>
      </c>
      <c r="J51" s="88"/>
      <c r="K51" s="89">
        <v>13165.5</v>
      </c>
      <c r="L51" s="89">
        <v>13165.5</v>
      </c>
      <c r="M51" s="23"/>
      <c r="N51" s="19">
        <f>K51-H51</f>
        <v>0</v>
      </c>
      <c r="O51" s="19">
        <f>L51-I51</f>
        <v>0</v>
      </c>
      <c r="P51" s="23"/>
      <c r="Q51" s="89">
        <v>13165.5</v>
      </c>
      <c r="R51" s="89">
        <v>13165.5</v>
      </c>
      <c r="S51" s="23"/>
      <c r="T51" s="89">
        <v>13165.5</v>
      </c>
      <c r="U51" s="89">
        <v>13165.5</v>
      </c>
      <c r="V51" s="70"/>
      <c r="W51" s="76"/>
    </row>
    <row r="52" spans="1:23" ht="12.75" customHeight="1" x14ac:dyDescent="0.15">
      <c r="A52" s="20"/>
      <c r="B52" s="21" t="s">
        <v>5</v>
      </c>
      <c r="C52" s="22"/>
      <c r="D52" s="22"/>
      <c r="E52" s="88"/>
      <c r="F52" s="91"/>
      <c r="G52" s="91"/>
      <c r="H52" s="91"/>
      <c r="I52" s="91"/>
      <c r="J52" s="91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69"/>
      <c r="W52" s="77"/>
    </row>
    <row r="53" spans="1:23" s="6" customFormat="1" ht="60" customHeight="1" x14ac:dyDescent="0.15">
      <c r="A53" s="10" t="s">
        <v>119</v>
      </c>
      <c r="B53" s="24" t="s">
        <v>120</v>
      </c>
      <c r="C53" s="11" t="s">
        <v>10</v>
      </c>
      <c r="D53" s="11"/>
      <c r="E53" s="88">
        <f t="shared" ref="E53:E54" si="9">F53+G53</f>
        <v>7101.6</v>
      </c>
      <c r="F53" s="91">
        <v>7101.6</v>
      </c>
      <c r="G53" s="94"/>
      <c r="H53" s="91">
        <v>5997</v>
      </c>
      <c r="I53" s="91">
        <v>5997</v>
      </c>
      <c r="J53" s="94"/>
      <c r="K53" s="91">
        <v>5997</v>
      </c>
      <c r="L53" s="91">
        <v>5997</v>
      </c>
      <c r="M53" s="23"/>
      <c r="N53" s="19">
        <f>K53-H53</f>
        <v>0</v>
      </c>
      <c r="O53" s="19">
        <f>L53-I53</f>
        <v>0</v>
      </c>
      <c r="P53" s="23"/>
      <c r="Q53" s="91">
        <v>5997</v>
      </c>
      <c r="R53" s="91">
        <v>5997</v>
      </c>
      <c r="S53" s="23"/>
      <c r="T53" s="91">
        <v>5997</v>
      </c>
      <c r="U53" s="91">
        <v>5997</v>
      </c>
      <c r="V53" s="70"/>
      <c r="W53" s="76"/>
    </row>
    <row r="54" spans="1:23" ht="39.75" customHeight="1" x14ac:dyDescent="0.15">
      <c r="A54" s="34" t="s">
        <v>121</v>
      </c>
      <c r="B54" s="35" t="s">
        <v>122</v>
      </c>
      <c r="C54" s="36" t="s">
        <v>123</v>
      </c>
      <c r="D54" s="36"/>
      <c r="E54" s="88">
        <f t="shared" si="9"/>
        <v>160929.5</v>
      </c>
      <c r="F54" s="88">
        <v>160929.5</v>
      </c>
      <c r="G54" s="88"/>
      <c r="H54" s="88">
        <v>230637</v>
      </c>
      <c r="I54" s="88">
        <v>230637</v>
      </c>
      <c r="J54" s="88"/>
      <c r="K54" s="19">
        <v>232709.8</v>
      </c>
      <c r="L54" s="89">
        <v>232709.8</v>
      </c>
      <c r="M54" s="23"/>
      <c r="N54" s="19">
        <f>K54-H54</f>
        <v>2072.7999999999884</v>
      </c>
      <c r="O54" s="19">
        <f>L54-I54</f>
        <v>2072.7999999999884</v>
      </c>
      <c r="P54" s="23"/>
      <c r="Q54" s="19">
        <v>232709.8</v>
      </c>
      <c r="R54" s="89">
        <v>232709.8</v>
      </c>
      <c r="S54" s="23"/>
      <c r="T54" s="19">
        <v>232709.8</v>
      </c>
      <c r="U54" s="89">
        <v>232709.8</v>
      </c>
      <c r="V54" s="70"/>
      <c r="W54" s="76"/>
    </row>
    <row r="55" spans="1:23" ht="12.75" customHeight="1" x14ac:dyDescent="0.15">
      <c r="A55" s="20"/>
      <c r="B55" s="21" t="s">
        <v>5</v>
      </c>
      <c r="C55" s="22"/>
      <c r="D55" s="22"/>
      <c r="E55" s="88"/>
      <c r="F55" s="91"/>
      <c r="G55" s="91"/>
      <c r="H55" s="91"/>
      <c r="I55" s="91"/>
      <c r="J55" s="91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70"/>
      <c r="W55" s="77"/>
    </row>
    <row r="56" spans="1:23" ht="69" customHeight="1" x14ac:dyDescent="0.15">
      <c r="A56" s="20" t="s">
        <v>124</v>
      </c>
      <c r="B56" s="21" t="s">
        <v>125</v>
      </c>
      <c r="C56" s="22" t="s">
        <v>10</v>
      </c>
      <c r="D56" s="22"/>
      <c r="E56" s="91">
        <v>145483.5</v>
      </c>
      <c r="F56" s="91">
        <v>145483.5</v>
      </c>
      <c r="G56" s="91"/>
      <c r="H56" s="88">
        <v>198737</v>
      </c>
      <c r="I56" s="91">
        <v>198737</v>
      </c>
      <c r="J56" s="91"/>
      <c r="K56" s="92">
        <v>190809.8</v>
      </c>
      <c r="L56" s="92">
        <v>190809.8</v>
      </c>
      <c r="M56" s="19"/>
      <c r="N56" s="19">
        <f>K56-H56</f>
        <v>-7927.2000000000116</v>
      </c>
      <c r="O56" s="19">
        <f>L56-I56</f>
        <v>-7927.2000000000116</v>
      </c>
      <c r="P56" s="19"/>
      <c r="Q56" s="92">
        <v>190809.8</v>
      </c>
      <c r="R56" s="92">
        <v>190809.8</v>
      </c>
      <c r="S56" s="19"/>
      <c r="T56" s="92">
        <v>190809.8</v>
      </c>
      <c r="U56" s="92">
        <v>190809.8</v>
      </c>
      <c r="V56" s="69"/>
      <c r="W56" s="77"/>
    </row>
    <row r="57" spans="1:23" ht="21.75" customHeight="1" x14ac:dyDescent="0.15">
      <c r="A57" s="20"/>
      <c r="B57" s="21" t="s">
        <v>5</v>
      </c>
      <c r="C57" s="22"/>
      <c r="D57" s="22"/>
      <c r="E57" s="91"/>
      <c r="F57" s="91"/>
      <c r="G57" s="91"/>
      <c r="H57" s="88"/>
      <c r="I57" s="91"/>
      <c r="J57" s="91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70"/>
      <c r="W57" s="77"/>
    </row>
    <row r="58" spans="1:23" ht="50.25" customHeight="1" x14ac:dyDescent="0.15">
      <c r="A58" s="20" t="s">
        <v>126</v>
      </c>
      <c r="B58" s="21" t="s">
        <v>127</v>
      </c>
      <c r="C58" s="22" t="s">
        <v>10</v>
      </c>
      <c r="D58" s="22"/>
      <c r="E58" s="91">
        <v>247.5</v>
      </c>
      <c r="F58" s="91">
        <v>247.5</v>
      </c>
      <c r="G58" s="88"/>
      <c r="H58" s="91"/>
      <c r="I58" s="91"/>
      <c r="J58" s="88"/>
      <c r="K58" s="92"/>
      <c r="L58" s="92"/>
      <c r="M58" s="23"/>
      <c r="N58" s="23"/>
      <c r="O58" s="23"/>
      <c r="P58" s="23"/>
      <c r="Q58" s="92"/>
      <c r="R58" s="92"/>
      <c r="S58" s="23"/>
      <c r="T58" s="92"/>
      <c r="U58" s="92"/>
      <c r="V58" s="70"/>
      <c r="W58" s="76"/>
    </row>
    <row r="59" spans="1:23" ht="71.25" customHeight="1" x14ac:dyDescent="0.15">
      <c r="A59" s="20" t="s">
        <v>128</v>
      </c>
      <c r="B59" s="21" t="s">
        <v>129</v>
      </c>
      <c r="C59" s="22" t="s">
        <v>10</v>
      </c>
      <c r="D59" s="22"/>
      <c r="E59" s="91">
        <v>235</v>
      </c>
      <c r="F59" s="91">
        <v>235</v>
      </c>
      <c r="G59" s="91"/>
      <c r="H59" s="91"/>
      <c r="I59" s="91"/>
      <c r="J59" s="91"/>
      <c r="K59" s="92"/>
      <c r="L59" s="92"/>
      <c r="M59" s="19"/>
      <c r="N59" s="19"/>
      <c r="O59" s="19"/>
      <c r="P59" s="19"/>
      <c r="Q59" s="92"/>
      <c r="R59" s="92"/>
      <c r="S59" s="19"/>
      <c r="T59" s="92"/>
      <c r="U59" s="92"/>
      <c r="V59" s="69"/>
      <c r="W59" s="77"/>
    </row>
    <row r="60" spans="1:23" ht="48" customHeight="1" x14ac:dyDescent="0.15">
      <c r="A60" s="20" t="s">
        <v>130</v>
      </c>
      <c r="B60" s="21" t="s">
        <v>131</v>
      </c>
      <c r="C60" s="22" t="s">
        <v>10</v>
      </c>
      <c r="D60" s="22"/>
      <c r="E60" s="91"/>
      <c r="F60" s="91"/>
      <c r="G60" s="91"/>
      <c r="H60" s="91">
        <v>1090</v>
      </c>
      <c r="I60" s="91">
        <v>1090</v>
      </c>
      <c r="J60" s="91"/>
      <c r="K60" s="92">
        <v>1090</v>
      </c>
      <c r="L60" s="92">
        <v>1090</v>
      </c>
      <c r="M60" s="23"/>
      <c r="N60" s="19">
        <f t="shared" ref="N60:O64" si="10">K60-H60</f>
        <v>0</v>
      </c>
      <c r="O60" s="19">
        <f t="shared" si="10"/>
        <v>0</v>
      </c>
      <c r="P60" s="23"/>
      <c r="Q60" s="92">
        <v>1090</v>
      </c>
      <c r="R60" s="92">
        <v>1090</v>
      </c>
      <c r="S60" s="23"/>
      <c r="T60" s="92">
        <v>1090</v>
      </c>
      <c r="U60" s="92">
        <v>1090</v>
      </c>
      <c r="V60" s="70"/>
      <c r="W60" s="77"/>
    </row>
    <row r="61" spans="1:23" ht="48" customHeight="1" x14ac:dyDescent="0.15">
      <c r="A61" s="20" t="s">
        <v>132</v>
      </c>
      <c r="B61" s="21" t="s">
        <v>133</v>
      </c>
      <c r="C61" s="22" t="s">
        <v>10</v>
      </c>
      <c r="D61" s="22"/>
      <c r="E61" s="91">
        <v>1210</v>
      </c>
      <c r="F61" s="91">
        <v>1210</v>
      </c>
      <c r="G61" s="88"/>
      <c r="H61" s="91">
        <v>3090</v>
      </c>
      <c r="I61" s="91">
        <v>3090</v>
      </c>
      <c r="J61" s="88"/>
      <c r="K61" s="92">
        <v>3090</v>
      </c>
      <c r="L61" s="92">
        <v>3090</v>
      </c>
      <c r="M61" s="19"/>
      <c r="N61" s="19">
        <f t="shared" si="10"/>
        <v>0</v>
      </c>
      <c r="O61" s="19">
        <f t="shared" si="10"/>
        <v>0</v>
      </c>
      <c r="P61" s="19"/>
      <c r="Q61" s="92">
        <v>3090</v>
      </c>
      <c r="R61" s="92">
        <v>3090</v>
      </c>
      <c r="S61" s="19"/>
      <c r="T61" s="92">
        <v>3090</v>
      </c>
      <c r="U61" s="92">
        <v>3090</v>
      </c>
      <c r="V61" s="69"/>
      <c r="W61" s="76"/>
    </row>
    <row r="62" spans="1:23" ht="29.25" customHeight="1" x14ac:dyDescent="0.15">
      <c r="A62" s="20" t="s">
        <v>134</v>
      </c>
      <c r="B62" s="21" t="s">
        <v>135</v>
      </c>
      <c r="C62" s="22" t="s">
        <v>10</v>
      </c>
      <c r="D62" s="22"/>
      <c r="E62" s="91">
        <v>114.8</v>
      </c>
      <c r="F62" s="91">
        <v>114.8</v>
      </c>
      <c r="G62" s="91"/>
      <c r="H62" s="91">
        <v>100</v>
      </c>
      <c r="I62" s="91">
        <v>100</v>
      </c>
      <c r="J62" s="91"/>
      <c r="K62" s="92">
        <v>100</v>
      </c>
      <c r="L62" s="92">
        <v>100</v>
      </c>
      <c r="M62" s="23"/>
      <c r="N62" s="19">
        <f t="shared" si="10"/>
        <v>0</v>
      </c>
      <c r="O62" s="19">
        <f t="shared" si="10"/>
        <v>0</v>
      </c>
      <c r="P62" s="23"/>
      <c r="Q62" s="92">
        <v>100</v>
      </c>
      <c r="R62" s="92">
        <v>100</v>
      </c>
      <c r="S62" s="23"/>
      <c r="T62" s="92">
        <v>100</v>
      </c>
      <c r="U62" s="92">
        <v>100</v>
      </c>
      <c r="V62" s="70"/>
      <c r="W62" s="77"/>
    </row>
    <row r="63" spans="1:23" ht="28.5" customHeight="1" x14ac:dyDescent="0.15">
      <c r="A63" s="20" t="s">
        <v>142</v>
      </c>
      <c r="B63" s="21" t="s">
        <v>143</v>
      </c>
      <c r="C63" s="22" t="s">
        <v>10</v>
      </c>
      <c r="D63" s="22"/>
      <c r="E63" s="88"/>
      <c r="F63" s="88"/>
      <c r="G63" s="88"/>
      <c r="H63" s="91">
        <v>90597.5</v>
      </c>
      <c r="I63" s="91">
        <v>90597.5</v>
      </c>
      <c r="J63" s="88"/>
      <c r="K63" s="92">
        <v>89800</v>
      </c>
      <c r="L63" s="92">
        <v>89800</v>
      </c>
      <c r="M63" s="23"/>
      <c r="N63" s="19">
        <f t="shared" si="10"/>
        <v>-797.5</v>
      </c>
      <c r="O63" s="19">
        <f t="shared" si="10"/>
        <v>-797.5</v>
      </c>
      <c r="P63" s="23"/>
      <c r="Q63" s="92">
        <v>89800</v>
      </c>
      <c r="R63" s="92">
        <v>89800</v>
      </c>
      <c r="S63" s="23"/>
      <c r="T63" s="92">
        <v>89800</v>
      </c>
      <c r="U63" s="92">
        <v>89800</v>
      </c>
      <c r="V63" s="70"/>
      <c r="W63" s="76"/>
    </row>
    <row r="64" spans="1:23" ht="48" customHeight="1" x14ac:dyDescent="0.15">
      <c r="A64" s="20" t="s">
        <v>144</v>
      </c>
      <c r="B64" s="21" t="s">
        <v>145</v>
      </c>
      <c r="C64" s="22" t="s">
        <v>10</v>
      </c>
      <c r="D64" s="22"/>
      <c r="E64" s="91"/>
      <c r="F64" s="91"/>
      <c r="G64" s="91"/>
      <c r="H64" s="91">
        <v>23677.1</v>
      </c>
      <c r="I64" s="91">
        <v>23677.1</v>
      </c>
      <c r="J64" s="91"/>
      <c r="K64" s="92">
        <v>23700</v>
      </c>
      <c r="L64" s="92">
        <v>23700</v>
      </c>
      <c r="M64" s="19"/>
      <c r="N64" s="19">
        <f t="shared" si="10"/>
        <v>22.900000000001455</v>
      </c>
      <c r="O64" s="19">
        <f t="shared" si="10"/>
        <v>22.900000000001455</v>
      </c>
      <c r="P64" s="19"/>
      <c r="Q64" s="92">
        <v>23700</v>
      </c>
      <c r="R64" s="92">
        <v>23700</v>
      </c>
      <c r="S64" s="19"/>
      <c r="T64" s="92">
        <v>23700</v>
      </c>
      <c r="U64" s="92">
        <v>23700</v>
      </c>
      <c r="V64" s="69"/>
      <c r="W64" s="77"/>
    </row>
    <row r="65" spans="1:23" ht="48" customHeight="1" x14ac:dyDescent="0.15">
      <c r="A65" s="20" t="s">
        <v>146</v>
      </c>
      <c r="B65" s="21" t="s">
        <v>147</v>
      </c>
      <c r="C65" s="22" t="s">
        <v>10</v>
      </c>
      <c r="D65" s="22"/>
      <c r="E65" s="91"/>
      <c r="F65" s="91"/>
      <c r="G65" s="91"/>
      <c r="H65" s="91"/>
      <c r="I65" s="91"/>
      <c r="J65" s="91"/>
      <c r="K65" s="92"/>
      <c r="L65" s="92"/>
      <c r="M65" s="23"/>
      <c r="N65" s="23"/>
      <c r="O65" s="23"/>
      <c r="P65" s="23"/>
      <c r="Q65" s="92"/>
      <c r="R65" s="92"/>
      <c r="S65" s="23"/>
      <c r="T65" s="92"/>
      <c r="U65" s="92"/>
      <c r="V65" s="70"/>
      <c r="W65" s="77"/>
    </row>
    <row r="66" spans="1:23" ht="75.75" customHeight="1" x14ac:dyDescent="0.15">
      <c r="A66" s="20" t="s">
        <v>148</v>
      </c>
      <c r="B66" s="21" t="s">
        <v>149</v>
      </c>
      <c r="C66" s="22" t="s">
        <v>10</v>
      </c>
      <c r="D66" s="22"/>
      <c r="E66" s="91"/>
      <c r="F66" s="91"/>
      <c r="G66" s="88"/>
      <c r="H66" s="88"/>
      <c r="I66" s="88"/>
      <c r="J66" s="88"/>
      <c r="K66" s="92"/>
      <c r="L66" s="92"/>
      <c r="M66" s="23"/>
      <c r="N66" s="23"/>
      <c r="O66" s="23"/>
      <c r="P66" s="23"/>
      <c r="Q66" s="92"/>
      <c r="R66" s="92"/>
      <c r="S66" s="23"/>
      <c r="T66" s="92"/>
      <c r="U66" s="92"/>
      <c r="V66" s="70"/>
      <c r="W66" s="76"/>
    </row>
    <row r="67" spans="1:23" ht="26.25" customHeight="1" x14ac:dyDescent="0.15">
      <c r="A67" s="20" t="s">
        <v>150</v>
      </c>
      <c r="B67" s="21" t="s">
        <v>151</v>
      </c>
      <c r="C67" s="22" t="s">
        <v>10</v>
      </c>
      <c r="D67" s="22"/>
      <c r="E67" s="91">
        <v>11</v>
      </c>
      <c r="F67" s="91">
        <v>11</v>
      </c>
      <c r="G67" s="91"/>
      <c r="H67" s="91"/>
      <c r="I67" s="91"/>
      <c r="J67" s="91"/>
      <c r="K67" s="92"/>
      <c r="L67" s="92"/>
      <c r="M67" s="23"/>
      <c r="N67" s="23"/>
      <c r="O67" s="23"/>
      <c r="P67" s="23"/>
      <c r="Q67" s="92"/>
      <c r="R67" s="92"/>
      <c r="S67" s="23"/>
      <c r="T67" s="92"/>
      <c r="U67" s="92"/>
      <c r="V67" s="70"/>
      <c r="W67" s="77"/>
    </row>
    <row r="68" spans="1:23" ht="28.5" customHeight="1" x14ac:dyDescent="0.15">
      <c r="A68" s="20" t="s">
        <v>152</v>
      </c>
      <c r="B68" s="21" t="s">
        <v>153</v>
      </c>
      <c r="C68" s="22" t="s">
        <v>10</v>
      </c>
      <c r="D68" s="22"/>
      <c r="E68" s="91"/>
      <c r="F68" s="91"/>
      <c r="G68" s="91"/>
      <c r="H68" s="88"/>
      <c r="I68" s="91"/>
      <c r="J68" s="91"/>
      <c r="K68" s="92"/>
      <c r="L68" s="92"/>
      <c r="M68" s="23"/>
      <c r="N68" s="23"/>
      <c r="O68" s="23"/>
      <c r="P68" s="23"/>
      <c r="Q68" s="92"/>
      <c r="R68" s="92"/>
      <c r="S68" s="23"/>
      <c r="T68" s="92"/>
      <c r="U68" s="92"/>
      <c r="V68" s="70"/>
      <c r="W68" s="77"/>
    </row>
    <row r="69" spans="1:23" ht="21.75" customHeight="1" x14ac:dyDescent="0.15">
      <c r="A69" s="20" t="s">
        <v>154</v>
      </c>
      <c r="B69" s="21" t="s">
        <v>155</v>
      </c>
      <c r="C69" s="22" t="s">
        <v>10</v>
      </c>
      <c r="D69" s="22"/>
      <c r="E69" s="91">
        <v>1649.4</v>
      </c>
      <c r="F69" s="91">
        <v>1649.4</v>
      </c>
      <c r="G69" s="91"/>
      <c r="H69" s="91">
        <v>2900</v>
      </c>
      <c r="I69" s="91">
        <v>2900</v>
      </c>
      <c r="J69" s="91"/>
      <c r="K69" s="92">
        <v>2900</v>
      </c>
      <c r="L69" s="92">
        <v>2900</v>
      </c>
      <c r="M69" s="19"/>
      <c r="N69" s="19">
        <f t="shared" ref="N69:O71" si="11">K69-H69</f>
        <v>0</v>
      </c>
      <c r="O69" s="19">
        <f t="shared" si="11"/>
        <v>0</v>
      </c>
      <c r="P69" s="19"/>
      <c r="Q69" s="92">
        <v>2900</v>
      </c>
      <c r="R69" s="92">
        <v>2900</v>
      </c>
      <c r="S69" s="19"/>
      <c r="T69" s="92">
        <v>2900</v>
      </c>
      <c r="U69" s="92">
        <v>2900</v>
      </c>
      <c r="V69" s="69"/>
      <c r="W69" s="77"/>
    </row>
    <row r="70" spans="1:23" ht="36" customHeight="1" x14ac:dyDescent="0.15">
      <c r="A70" s="20" t="s">
        <v>156</v>
      </c>
      <c r="B70" s="21" t="s">
        <v>157</v>
      </c>
      <c r="C70" s="22" t="s">
        <v>10</v>
      </c>
      <c r="D70" s="22"/>
      <c r="E70" s="91">
        <v>15446</v>
      </c>
      <c r="F70" s="91">
        <v>15446</v>
      </c>
      <c r="G70" s="91"/>
      <c r="H70" s="91">
        <v>31900</v>
      </c>
      <c r="I70" s="91">
        <v>31900</v>
      </c>
      <c r="J70" s="91"/>
      <c r="K70" s="92">
        <v>31900</v>
      </c>
      <c r="L70" s="92">
        <v>31900</v>
      </c>
      <c r="M70" s="23"/>
      <c r="N70" s="19">
        <f t="shared" si="11"/>
        <v>0</v>
      </c>
      <c r="O70" s="19">
        <f t="shared" si="11"/>
        <v>0</v>
      </c>
      <c r="P70" s="23"/>
      <c r="Q70" s="92">
        <v>31900</v>
      </c>
      <c r="R70" s="92">
        <v>31900</v>
      </c>
      <c r="S70" s="23"/>
      <c r="T70" s="92">
        <v>31900</v>
      </c>
      <c r="U70" s="92">
        <v>31900</v>
      </c>
      <c r="V70" s="70"/>
      <c r="W70" s="77"/>
    </row>
    <row r="71" spans="1:23" ht="36.75" customHeight="1" x14ac:dyDescent="0.15">
      <c r="A71" s="34" t="s">
        <v>158</v>
      </c>
      <c r="B71" s="35" t="s">
        <v>159</v>
      </c>
      <c r="C71" s="36" t="s">
        <v>160</v>
      </c>
      <c r="D71" s="36"/>
      <c r="E71" s="88"/>
      <c r="F71" s="88"/>
      <c r="G71" s="88"/>
      <c r="H71" s="88">
        <v>4000</v>
      </c>
      <c r="I71" s="88">
        <v>4000</v>
      </c>
      <c r="J71" s="88"/>
      <c r="K71" s="119">
        <v>4000</v>
      </c>
      <c r="L71" s="119">
        <v>4000</v>
      </c>
      <c r="M71" s="23"/>
      <c r="N71" s="19">
        <f t="shared" si="11"/>
        <v>0</v>
      </c>
      <c r="O71" s="19">
        <f t="shared" si="11"/>
        <v>0</v>
      </c>
      <c r="P71" s="23"/>
      <c r="Q71" s="119">
        <v>4000</v>
      </c>
      <c r="R71" s="119">
        <v>4000</v>
      </c>
      <c r="S71" s="23"/>
      <c r="T71" s="119">
        <v>4000</v>
      </c>
      <c r="U71" s="119">
        <v>4000</v>
      </c>
      <c r="V71" s="70"/>
      <c r="W71" s="76"/>
    </row>
    <row r="72" spans="1:23" ht="12.75" customHeight="1" x14ac:dyDescent="0.15">
      <c r="A72" s="20"/>
      <c r="B72" s="21" t="s">
        <v>5</v>
      </c>
      <c r="C72" s="22"/>
      <c r="D72" s="22"/>
      <c r="E72" s="88"/>
      <c r="F72" s="91"/>
      <c r="G72" s="91"/>
      <c r="H72" s="91"/>
      <c r="I72" s="91"/>
      <c r="J72" s="91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69"/>
      <c r="W72" s="77"/>
    </row>
    <row r="73" spans="1:23" ht="45.75" customHeight="1" x14ac:dyDescent="0.15">
      <c r="A73" s="20" t="s">
        <v>161</v>
      </c>
      <c r="B73" s="21" t="s">
        <v>162</v>
      </c>
      <c r="C73" s="22" t="s">
        <v>10</v>
      </c>
      <c r="D73" s="22"/>
      <c r="E73" s="88"/>
      <c r="F73" s="91"/>
      <c r="G73" s="91"/>
      <c r="H73" s="88">
        <v>4000</v>
      </c>
      <c r="I73" s="91">
        <v>4000</v>
      </c>
      <c r="J73" s="91"/>
      <c r="K73" s="23">
        <v>4000</v>
      </c>
      <c r="L73" s="23">
        <v>4000</v>
      </c>
      <c r="M73" s="23"/>
      <c r="N73" s="19">
        <f>K73-H73</f>
        <v>0</v>
      </c>
      <c r="O73" s="19">
        <f>L73-I73</f>
        <v>0</v>
      </c>
      <c r="P73" s="23"/>
      <c r="Q73" s="23">
        <v>4000</v>
      </c>
      <c r="R73" s="23">
        <v>4000</v>
      </c>
      <c r="S73" s="23"/>
      <c r="T73" s="23">
        <v>4000</v>
      </c>
      <c r="U73" s="23">
        <v>4000</v>
      </c>
      <c r="V73" s="70"/>
      <c r="W73" s="77"/>
    </row>
    <row r="74" spans="1:23" ht="37.5" customHeight="1" x14ac:dyDescent="0.15">
      <c r="A74" s="20" t="s">
        <v>163</v>
      </c>
      <c r="B74" s="21" t="s">
        <v>164</v>
      </c>
      <c r="C74" s="22" t="s">
        <v>10</v>
      </c>
      <c r="D74" s="22"/>
      <c r="E74" s="88"/>
      <c r="F74" s="88"/>
      <c r="G74" s="88"/>
      <c r="H74" s="88"/>
      <c r="I74" s="88"/>
      <c r="J74" s="88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70"/>
      <c r="W74" s="76"/>
    </row>
    <row r="75" spans="1:23" ht="44.25" customHeight="1" x14ac:dyDescent="0.15">
      <c r="A75" s="34" t="s">
        <v>170</v>
      </c>
      <c r="B75" s="35" t="s">
        <v>171</v>
      </c>
      <c r="C75" s="36" t="s">
        <v>172</v>
      </c>
      <c r="D75" s="88"/>
      <c r="E75" s="88">
        <v>7284</v>
      </c>
      <c r="F75" s="88"/>
      <c r="G75" s="88">
        <v>7284</v>
      </c>
      <c r="H75" s="91"/>
      <c r="I75" s="91"/>
      <c r="J75" s="91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70"/>
      <c r="W75" s="77"/>
    </row>
    <row r="76" spans="1:23" ht="12.75" customHeight="1" x14ac:dyDescent="0.15">
      <c r="A76" s="20"/>
      <c r="B76" s="21" t="s">
        <v>5</v>
      </c>
      <c r="C76" s="22"/>
      <c r="D76" s="91"/>
      <c r="E76" s="88"/>
      <c r="F76" s="91"/>
      <c r="G76" s="91"/>
      <c r="H76" s="88"/>
      <c r="I76" s="91"/>
      <c r="J76" s="91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70"/>
      <c r="W76" s="77"/>
    </row>
    <row r="77" spans="1:23" ht="76.5" customHeight="1" x14ac:dyDescent="0.15">
      <c r="A77" s="20" t="s">
        <v>173</v>
      </c>
      <c r="B77" s="21" t="s">
        <v>174</v>
      </c>
      <c r="C77" s="22" t="s">
        <v>10</v>
      </c>
      <c r="D77" s="91"/>
      <c r="E77" s="91">
        <v>7284</v>
      </c>
      <c r="F77" s="91"/>
      <c r="G77" s="91">
        <v>7284</v>
      </c>
      <c r="H77" s="91"/>
      <c r="I77" s="91"/>
      <c r="J77" s="91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70"/>
      <c r="W77" s="77"/>
    </row>
    <row r="78" spans="1:23" ht="36" customHeight="1" x14ac:dyDescent="0.15">
      <c r="A78" s="34" t="s">
        <v>175</v>
      </c>
      <c r="B78" s="35" t="s">
        <v>176</v>
      </c>
      <c r="C78" s="36" t="s">
        <v>177</v>
      </c>
      <c r="D78" s="36"/>
      <c r="E78" s="88">
        <f>F78</f>
        <v>2215.1</v>
      </c>
      <c r="F78" s="88">
        <v>2215.1</v>
      </c>
      <c r="G78" s="88">
        <v>97276.4</v>
      </c>
      <c r="H78" s="88">
        <v>1140</v>
      </c>
      <c r="I78" s="88">
        <v>1140</v>
      </c>
      <c r="J78" s="91"/>
      <c r="K78" s="23">
        <v>1140</v>
      </c>
      <c r="L78" s="23">
        <v>1140</v>
      </c>
      <c r="M78" s="23"/>
      <c r="N78" s="19">
        <f>K78-H78</f>
        <v>0</v>
      </c>
      <c r="O78" s="19">
        <f>L78-I78</f>
        <v>0</v>
      </c>
      <c r="P78" s="23"/>
      <c r="Q78" s="23">
        <v>1140</v>
      </c>
      <c r="R78" s="23">
        <v>1140</v>
      </c>
      <c r="S78" s="23"/>
      <c r="T78" s="23">
        <v>1140</v>
      </c>
      <c r="U78" s="23">
        <v>1140</v>
      </c>
      <c r="V78" s="70"/>
      <c r="W78" s="77"/>
    </row>
    <row r="79" spans="1:23" ht="18" customHeight="1" x14ac:dyDescent="0.15">
      <c r="A79" s="20"/>
      <c r="B79" s="21" t="s">
        <v>5</v>
      </c>
      <c r="C79" s="22"/>
      <c r="D79" s="22"/>
      <c r="E79" s="88">
        <f t="shared" ref="E79:E82" si="12">F79+G79</f>
        <v>0</v>
      </c>
      <c r="F79" s="91"/>
      <c r="G79" s="91"/>
      <c r="H79" s="91"/>
      <c r="I79" s="91"/>
      <c r="J79" s="91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70"/>
      <c r="W79" s="77"/>
    </row>
    <row r="80" spans="1:23" ht="33" customHeight="1" x14ac:dyDescent="0.15">
      <c r="A80" s="20" t="s">
        <v>178</v>
      </c>
      <c r="B80" s="21" t="s">
        <v>179</v>
      </c>
      <c r="C80" s="22" t="s">
        <v>10</v>
      </c>
      <c r="D80" s="22"/>
      <c r="E80" s="88">
        <f t="shared" si="12"/>
        <v>0</v>
      </c>
      <c r="F80" s="91"/>
      <c r="G80" s="91"/>
      <c r="H80" s="91"/>
      <c r="I80" s="91"/>
      <c r="J80" s="91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70"/>
      <c r="W80" s="77"/>
    </row>
    <row r="81" spans="1:23" ht="33" customHeight="1" x14ac:dyDescent="0.15">
      <c r="A81" s="20" t="s">
        <v>180</v>
      </c>
      <c r="B81" s="21" t="s">
        <v>181</v>
      </c>
      <c r="C81" s="22" t="s">
        <v>10</v>
      </c>
      <c r="D81" s="22"/>
      <c r="E81" s="88">
        <f t="shared" si="12"/>
        <v>97276.4</v>
      </c>
      <c r="F81" s="91"/>
      <c r="G81" s="91">
        <v>97276.4</v>
      </c>
      <c r="H81" s="91"/>
      <c r="I81" s="91"/>
      <c r="J81" s="91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70"/>
      <c r="W81" s="77"/>
    </row>
    <row r="82" spans="1:23" ht="39.75" customHeight="1" thickBot="1" x14ac:dyDescent="0.2">
      <c r="A82" s="26" t="s">
        <v>182</v>
      </c>
      <c r="B82" s="27" t="s">
        <v>183</v>
      </c>
      <c r="C82" s="28" t="s">
        <v>10</v>
      </c>
      <c r="D82" s="28"/>
      <c r="E82" s="88">
        <f t="shared" si="12"/>
        <v>2215.1</v>
      </c>
      <c r="F82" s="96">
        <v>2215.1</v>
      </c>
      <c r="G82" s="96"/>
      <c r="H82" s="96">
        <v>1140</v>
      </c>
      <c r="I82" s="96">
        <v>1140</v>
      </c>
      <c r="J82" s="91"/>
      <c r="K82" s="29">
        <v>1140</v>
      </c>
      <c r="L82" s="29">
        <v>1140</v>
      </c>
      <c r="M82" s="29"/>
      <c r="N82" s="19">
        <f>K82-H82</f>
        <v>0</v>
      </c>
      <c r="O82" s="19">
        <f>L82-I82</f>
        <v>0</v>
      </c>
      <c r="P82" s="29"/>
      <c r="Q82" s="29">
        <v>1140</v>
      </c>
      <c r="R82" s="29">
        <v>1140</v>
      </c>
      <c r="S82" s="29"/>
      <c r="T82" s="29">
        <v>1140</v>
      </c>
      <c r="U82" s="29">
        <v>1140</v>
      </c>
      <c r="V82" s="72"/>
      <c r="W82" s="78"/>
    </row>
  </sheetData>
  <mergeCells count="24"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  <mergeCell ref="B6:B8"/>
    <mergeCell ref="C6:C8"/>
    <mergeCell ref="W7:W8"/>
    <mergeCell ref="T7:T8"/>
    <mergeCell ref="U7:V7"/>
    <mergeCell ref="E6:G6"/>
    <mergeCell ref="H6:J6"/>
    <mergeCell ref="N6:P6"/>
    <mergeCell ref="N7:N8"/>
    <mergeCell ref="O7:P7"/>
    <mergeCell ref="E7:E8"/>
    <mergeCell ref="F7:G7"/>
    <mergeCell ref="H7:H8"/>
    <mergeCell ref="I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42"/>
  <sheetViews>
    <sheetView topLeftCell="J1" zoomScale="120" zoomScaleNormal="120" workbookViewId="0">
      <selection activeCell="V115" sqref="V115"/>
    </sheetView>
  </sheetViews>
  <sheetFormatPr defaultColWidth="9.1640625" defaultRowHeight="10.5" x14ac:dyDescent="0.15"/>
  <cols>
    <col min="1" max="1" width="10.33203125" style="7" customWidth="1"/>
    <col min="2" max="4" width="8.1640625" style="7" customWidth="1"/>
    <col min="5" max="5" width="51.83203125" style="3" customWidth="1"/>
    <col min="6" max="11" width="11.33203125" style="3" customWidth="1"/>
    <col min="12" max="12" width="13.1640625" style="1" customWidth="1"/>
    <col min="13" max="13" width="13.33203125" style="1" customWidth="1"/>
    <col min="14" max="18" width="12.33203125" style="1" customWidth="1"/>
    <col min="19" max="20" width="14.33203125" style="1" customWidth="1"/>
    <col min="21" max="21" width="13.1640625" style="1" customWidth="1"/>
    <col min="22" max="23" width="14.5" style="1" customWidth="1"/>
    <col min="24" max="24" width="22.83203125" customWidth="1"/>
    <col min="25" max="16384" width="9.1640625" style="2"/>
  </cols>
  <sheetData>
    <row r="2" spans="1:256" ht="23.25" customHeight="1" x14ac:dyDescent="0.15">
      <c r="N2" s="4"/>
      <c r="O2" s="4"/>
      <c r="P2" s="4"/>
      <c r="Q2" s="4"/>
      <c r="T2" s="4"/>
      <c r="W2" s="147" t="s">
        <v>732</v>
      </c>
      <c r="X2" s="147"/>
    </row>
    <row r="3" spans="1:256" ht="12.75" customHeight="1" x14ac:dyDescent="0.15"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56" ht="43.5" customHeight="1" x14ac:dyDescent="0.15">
      <c r="A4" s="148" t="s">
        <v>740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</row>
    <row r="5" spans="1:256" ht="20.25" customHeight="1" thickBot="1" x14ac:dyDescent="0.2">
      <c r="X5" s="33" t="s">
        <v>0</v>
      </c>
    </row>
    <row r="6" spans="1:256" ht="19.5" customHeight="1" x14ac:dyDescent="0.15">
      <c r="A6" s="142" t="s">
        <v>1</v>
      </c>
      <c r="B6" s="144" t="s">
        <v>190</v>
      </c>
      <c r="C6" s="144" t="s">
        <v>191</v>
      </c>
      <c r="D6" s="144" t="s">
        <v>192</v>
      </c>
      <c r="E6" s="145" t="s">
        <v>193</v>
      </c>
      <c r="F6" s="129" t="s">
        <v>745</v>
      </c>
      <c r="G6" s="129"/>
      <c r="H6" s="129"/>
      <c r="I6" s="129" t="s">
        <v>746</v>
      </c>
      <c r="J6" s="129"/>
      <c r="K6" s="129"/>
      <c r="L6" s="129" t="s">
        <v>184</v>
      </c>
      <c r="M6" s="129"/>
      <c r="N6" s="129"/>
      <c r="O6" s="134" t="s">
        <v>747</v>
      </c>
      <c r="P6" s="135"/>
      <c r="Q6" s="136"/>
      <c r="R6" s="129" t="s">
        <v>185</v>
      </c>
      <c r="S6" s="129"/>
      <c r="T6" s="129"/>
      <c r="U6" s="129" t="s">
        <v>186</v>
      </c>
      <c r="V6" s="129"/>
      <c r="W6" s="141"/>
      <c r="X6" s="80" t="s">
        <v>748</v>
      </c>
    </row>
    <row r="7" spans="1:256" ht="18" customHeight="1" x14ac:dyDescent="0.15">
      <c r="A7" s="143"/>
      <c r="B7" s="130"/>
      <c r="C7" s="130"/>
      <c r="D7" s="130"/>
      <c r="E7" s="146"/>
      <c r="F7" s="130" t="s">
        <v>4</v>
      </c>
      <c r="G7" s="130" t="s">
        <v>5</v>
      </c>
      <c r="H7" s="130"/>
      <c r="I7" s="130" t="s">
        <v>4</v>
      </c>
      <c r="J7" s="130" t="s">
        <v>5</v>
      </c>
      <c r="K7" s="130"/>
      <c r="L7" s="130" t="s">
        <v>4</v>
      </c>
      <c r="M7" s="130" t="s">
        <v>5</v>
      </c>
      <c r="N7" s="130"/>
      <c r="O7" s="130" t="s">
        <v>4</v>
      </c>
      <c r="P7" s="130" t="s">
        <v>5</v>
      </c>
      <c r="Q7" s="130"/>
      <c r="R7" s="130" t="s">
        <v>4</v>
      </c>
      <c r="S7" s="130" t="s">
        <v>5</v>
      </c>
      <c r="T7" s="130"/>
      <c r="U7" s="130" t="s">
        <v>4</v>
      </c>
      <c r="V7" s="130" t="s">
        <v>5</v>
      </c>
      <c r="W7" s="133"/>
      <c r="X7" s="124" t="s">
        <v>749</v>
      </c>
    </row>
    <row r="8" spans="1:256" ht="42.75" customHeight="1" x14ac:dyDescent="0.15">
      <c r="A8" s="143"/>
      <c r="B8" s="130"/>
      <c r="C8" s="130"/>
      <c r="D8" s="130"/>
      <c r="E8" s="146"/>
      <c r="F8" s="130"/>
      <c r="G8" s="14" t="s">
        <v>6</v>
      </c>
      <c r="H8" s="14" t="s">
        <v>7</v>
      </c>
      <c r="I8" s="130"/>
      <c r="J8" s="14" t="s">
        <v>6</v>
      </c>
      <c r="K8" s="14" t="s">
        <v>7</v>
      </c>
      <c r="L8" s="130"/>
      <c r="M8" s="14" t="s">
        <v>6</v>
      </c>
      <c r="N8" s="14" t="s">
        <v>7</v>
      </c>
      <c r="O8" s="130"/>
      <c r="P8" s="14" t="s">
        <v>6</v>
      </c>
      <c r="Q8" s="14" t="s">
        <v>7</v>
      </c>
      <c r="R8" s="130"/>
      <c r="S8" s="14" t="s">
        <v>6</v>
      </c>
      <c r="T8" s="14" t="s">
        <v>7</v>
      </c>
      <c r="U8" s="130"/>
      <c r="V8" s="14" t="s">
        <v>6</v>
      </c>
      <c r="W8" s="68" t="s">
        <v>7</v>
      </c>
      <c r="X8" s="124"/>
    </row>
    <row r="9" spans="1:256" s="8" customFormat="1" ht="20.25" customHeight="1" x14ac:dyDescent="0.15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67">
        <v>23</v>
      </c>
      <c r="X9" s="13">
        <v>24</v>
      </c>
    </row>
    <row r="10" spans="1:256" s="6" customFormat="1" ht="21.75" customHeight="1" x14ac:dyDescent="0.15">
      <c r="A10" s="15" t="s">
        <v>10</v>
      </c>
      <c r="B10" s="12" t="s">
        <v>10</v>
      </c>
      <c r="C10" s="12" t="s">
        <v>10</v>
      </c>
      <c r="D10" s="12" t="s">
        <v>10</v>
      </c>
      <c r="E10" s="37" t="s">
        <v>194</v>
      </c>
      <c r="F10" s="100">
        <f>G10+H10-97276.4</f>
        <v>2028073.4000000004</v>
      </c>
      <c r="G10" s="100">
        <f>G11+G34+G55+G69+G91+G108+G124+G138</f>
        <v>1614944.2000000002</v>
      </c>
      <c r="H10" s="100">
        <f>H11+H34+H55+H69+H91+H108</f>
        <v>510405.60000000003</v>
      </c>
      <c r="I10" s="100">
        <f>I11+I34+I55+I69+I91+I108+I124+I138</f>
        <v>2518827.2999999998</v>
      </c>
      <c r="J10" s="100">
        <f>J11+J34+J55+J69+J91+J108+J124+J138</f>
        <v>2091514.0000000002</v>
      </c>
      <c r="K10" s="100">
        <f>K11+K34+K55+K69+K91+K108</f>
        <v>427313.3</v>
      </c>
      <c r="L10" s="100">
        <f>L11+L34+L55+L69+L91+L108+L124+L138</f>
        <v>2788124.5</v>
      </c>
      <c r="M10" s="100">
        <f>M11+M34+M55+M69+M91+M108+M124+M138</f>
        <v>2231607.6</v>
      </c>
      <c r="N10" s="100">
        <f>N11+N34+N55+N69+N91+N108</f>
        <v>565757.80000000005</v>
      </c>
      <c r="O10" s="95">
        <f>Q10+P10</f>
        <v>278538.09999999992</v>
      </c>
      <c r="P10" s="95">
        <f t="shared" ref="P10:P11" si="0">M10-J10</f>
        <v>140093.59999999986</v>
      </c>
      <c r="Q10" s="95">
        <f>N10-K10</f>
        <v>138444.50000000006</v>
      </c>
      <c r="R10" s="100">
        <f>R11+R34+R55+R69+R91+R108+R124+R138</f>
        <v>2788124.5</v>
      </c>
      <c r="S10" s="100">
        <f>S11+S34+S55+S69+S91+S108+S124+S138</f>
        <v>2231607.6</v>
      </c>
      <c r="T10" s="100">
        <f>T11+T34+T55+T69+T91+T108</f>
        <v>565757.80000000005</v>
      </c>
      <c r="U10" s="100">
        <f>U11+U34+U55+U69+U91+U108+U124+U138</f>
        <v>2788124.5</v>
      </c>
      <c r="V10" s="100">
        <f>V11+V34+V55+V69+V91+V108+V124+V138</f>
        <v>2231607.6</v>
      </c>
      <c r="W10" s="100">
        <f>W11+W34+W55+W69+W91+W108</f>
        <v>565757.80000000005</v>
      </c>
      <c r="X10" s="81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6" customFormat="1" ht="18.75" customHeight="1" x14ac:dyDescent="0.15">
      <c r="A11" s="15" t="s">
        <v>195</v>
      </c>
      <c r="B11" s="12" t="s">
        <v>196</v>
      </c>
      <c r="C11" s="12" t="s">
        <v>197</v>
      </c>
      <c r="D11" s="12" t="s">
        <v>197</v>
      </c>
      <c r="E11" s="37" t="s">
        <v>198</v>
      </c>
      <c r="F11" s="100">
        <f>H11+G11</f>
        <v>549319.9</v>
      </c>
      <c r="G11" s="100">
        <v>459299.4</v>
      </c>
      <c r="H11" s="100">
        <f>H13+H25</f>
        <v>90020.5</v>
      </c>
      <c r="I11" s="100">
        <f>K11+J11</f>
        <v>501460</v>
      </c>
      <c r="J11" s="100">
        <v>456358.5</v>
      </c>
      <c r="K11" s="100">
        <f>K13+K23</f>
        <v>45101.5</v>
      </c>
      <c r="L11" s="100">
        <f>N11+M11</f>
        <v>585848.19999999995</v>
      </c>
      <c r="M11" s="100">
        <v>513848.2</v>
      </c>
      <c r="N11" s="100">
        <f>N13+N23</f>
        <v>72000</v>
      </c>
      <c r="O11" s="95">
        <f>Q11+P11</f>
        <v>84388.200000000012</v>
      </c>
      <c r="P11" s="95">
        <f t="shared" si="0"/>
        <v>57489.700000000012</v>
      </c>
      <c r="Q11" s="95">
        <f t="shared" ref="Q11" si="1">N11-K11</f>
        <v>26898.5</v>
      </c>
      <c r="R11" s="100">
        <f>T11+S11</f>
        <v>585848.19999999995</v>
      </c>
      <c r="S11" s="100">
        <v>513848.2</v>
      </c>
      <c r="T11" s="100">
        <f>T13+T23</f>
        <v>72000</v>
      </c>
      <c r="U11" s="100">
        <f>W11+V11</f>
        <v>585848.19999999995</v>
      </c>
      <c r="V11" s="100">
        <v>513848.2</v>
      </c>
      <c r="W11" s="100">
        <f>W13+W23</f>
        <v>72000</v>
      </c>
      <c r="X11" s="8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2.75" customHeight="1" x14ac:dyDescent="0.15">
      <c r="A12" s="38"/>
      <c r="B12" s="39"/>
      <c r="C12" s="39"/>
      <c r="D12" s="39"/>
      <c r="E12" s="21" t="s">
        <v>5</v>
      </c>
      <c r="F12" s="101"/>
      <c r="G12" s="101"/>
      <c r="H12" s="101"/>
      <c r="I12" s="101"/>
      <c r="J12" s="101"/>
      <c r="K12" s="101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81"/>
    </row>
    <row r="13" spans="1:256" ht="45" customHeight="1" x14ac:dyDescent="0.15">
      <c r="A13" s="38" t="s">
        <v>199</v>
      </c>
      <c r="B13" s="39" t="s">
        <v>196</v>
      </c>
      <c r="C13" s="39" t="s">
        <v>200</v>
      </c>
      <c r="D13" s="39" t="s">
        <v>197</v>
      </c>
      <c r="E13" s="40" t="s">
        <v>201</v>
      </c>
      <c r="F13" s="102">
        <f t="shared" ref="F13:K13" si="2">F15</f>
        <v>443629.1</v>
      </c>
      <c r="G13" s="102">
        <f t="shared" si="2"/>
        <v>421934.8</v>
      </c>
      <c r="H13" s="102">
        <f t="shared" si="2"/>
        <v>21694.3</v>
      </c>
      <c r="I13" s="102">
        <f t="shared" si="2"/>
        <v>417529.1</v>
      </c>
      <c r="J13" s="102">
        <f t="shared" si="2"/>
        <v>389529.1</v>
      </c>
      <c r="K13" s="102">
        <f t="shared" si="2"/>
        <v>28000</v>
      </c>
      <c r="L13" s="116">
        <f>M13+N13</f>
        <v>451973</v>
      </c>
      <c r="M13" s="109">
        <v>422973</v>
      </c>
      <c r="N13" s="89">
        <v>29000</v>
      </c>
      <c r="O13" s="95">
        <f>Q13+P13</f>
        <v>34443.900000000023</v>
      </c>
      <c r="P13" s="95">
        <f t="shared" ref="P13:Q13" si="3">M13-J13</f>
        <v>33443.900000000023</v>
      </c>
      <c r="Q13" s="95">
        <f t="shared" si="3"/>
        <v>1000</v>
      </c>
      <c r="R13" s="116">
        <f>S13+T13</f>
        <v>451973</v>
      </c>
      <c r="S13" s="109">
        <v>422973</v>
      </c>
      <c r="T13" s="89">
        <v>29000</v>
      </c>
      <c r="U13" s="116">
        <f>V13+W13</f>
        <v>451973</v>
      </c>
      <c r="V13" s="109">
        <v>422973</v>
      </c>
      <c r="W13" s="89">
        <v>29000</v>
      </c>
      <c r="X13" s="82"/>
    </row>
    <row r="14" spans="1:256" ht="12.75" customHeight="1" x14ac:dyDescent="0.15">
      <c r="A14" s="38"/>
      <c r="B14" s="39"/>
      <c r="C14" s="39"/>
      <c r="D14" s="39"/>
      <c r="E14" s="21" t="s">
        <v>202</v>
      </c>
      <c r="F14" s="101"/>
      <c r="G14" s="101"/>
      <c r="H14" s="101"/>
      <c r="I14" s="101"/>
      <c r="J14" s="101"/>
      <c r="K14" s="101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1"/>
    </row>
    <row r="15" spans="1:256" ht="22.5" customHeight="1" x14ac:dyDescent="0.15">
      <c r="A15" s="38" t="s">
        <v>203</v>
      </c>
      <c r="B15" s="39" t="s">
        <v>196</v>
      </c>
      <c r="C15" s="39" t="s">
        <v>200</v>
      </c>
      <c r="D15" s="39" t="s">
        <v>200</v>
      </c>
      <c r="E15" s="24" t="s">
        <v>204</v>
      </c>
      <c r="F15" s="103">
        <f>G15+H15</f>
        <v>443629.1</v>
      </c>
      <c r="G15" s="103">
        <v>421934.8</v>
      </c>
      <c r="H15" s="103">
        <v>21694.3</v>
      </c>
      <c r="I15" s="103">
        <v>417529.1</v>
      </c>
      <c r="J15" s="103">
        <v>389529.1</v>
      </c>
      <c r="K15" s="103">
        <v>28000</v>
      </c>
      <c r="L15" s="103">
        <f>M15+N15</f>
        <v>466009.7</v>
      </c>
      <c r="M15" s="94">
        <v>437009.7</v>
      </c>
      <c r="N15" s="95">
        <v>29000</v>
      </c>
      <c r="O15" s="95">
        <f>Q15+P15</f>
        <v>48480.600000000035</v>
      </c>
      <c r="P15" s="95">
        <f t="shared" ref="P15:P17" si="4">M15-J15</f>
        <v>47480.600000000035</v>
      </c>
      <c r="Q15" s="95">
        <f t="shared" ref="Q15:Q17" si="5">N15-K15</f>
        <v>1000</v>
      </c>
      <c r="R15" s="103">
        <f>S15+T15</f>
        <v>466009.7</v>
      </c>
      <c r="S15" s="94">
        <v>437009.7</v>
      </c>
      <c r="T15" s="95">
        <v>29000</v>
      </c>
      <c r="U15" s="103">
        <f>V15+W15</f>
        <v>466009.7</v>
      </c>
      <c r="V15" s="94">
        <v>437009.7</v>
      </c>
      <c r="W15" s="95">
        <v>29000</v>
      </c>
      <c r="X15" s="82"/>
    </row>
    <row r="16" spans="1:256" ht="12.75" customHeight="1" x14ac:dyDescent="0.15">
      <c r="A16" s="38" t="s">
        <v>205</v>
      </c>
      <c r="B16" s="39" t="s">
        <v>196</v>
      </c>
      <c r="C16" s="39" t="s">
        <v>200</v>
      </c>
      <c r="D16" s="39" t="s">
        <v>206</v>
      </c>
      <c r="E16" s="24" t="s">
        <v>207</v>
      </c>
      <c r="F16" s="103"/>
      <c r="G16" s="103"/>
      <c r="H16" s="103"/>
      <c r="I16" s="103"/>
      <c r="J16" s="103"/>
      <c r="K16" s="103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81"/>
    </row>
    <row r="17" spans="1:256" s="6" customFormat="1" ht="27.75" customHeight="1" x14ac:dyDescent="0.15">
      <c r="A17" s="15" t="s">
        <v>208</v>
      </c>
      <c r="B17" s="12" t="s">
        <v>196</v>
      </c>
      <c r="C17" s="12" t="s">
        <v>206</v>
      </c>
      <c r="D17" s="12" t="s">
        <v>197</v>
      </c>
      <c r="E17" s="41" t="s">
        <v>209</v>
      </c>
      <c r="F17" s="103">
        <f>G17</f>
        <v>11565.900000000023</v>
      </c>
      <c r="G17" s="103">
        <f>G11-G23-G15</f>
        <v>11565.900000000023</v>
      </c>
      <c r="H17" s="103"/>
      <c r="I17" s="103">
        <v>7734.4</v>
      </c>
      <c r="J17" s="103">
        <v>7734.4</v>
      </c>
      <c r="K17" s="104"/>
      <c r="L17" s="95">
        <v>7734.4</v>
      </c>
      <c r="M17" s="95">
        <v>7734.4</v>
      </c>
      <c r="N17" s="95"/>
      <c r="O17" s="95">
        <f>Q17+P17</f>
        <v>0</v>
      </c>
      <c r="P17" s="95">
        <f t="shared" si="4"/>
        <v>0</v>
      </c>
      <c r="Q17" s="95">
        <f t="shared" si="5"/>
        <v>0</v>
      </c>
      <c r="R17" s="95">
        <v>7734.4</v>
      </c>
      <c r="S17" s="95">
        <v>7734.4</v>
      </c>
      <c r="T17" s="95"/>
      <c r="U17" s="95">
        <v>7734.4</v>
      </c>
      <c r="V17" s="95">
        <v>7734.4</v>
      </c>
      <c r="W17" s="95"/>
      <c r="X17" s="81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2.75" customHeight="1" x14ac:dyDescent="0.15">
      <c r="A18" s="38"/>
      <c r="B18" s="39"/>
      <c r="C18" s="39"/>
      <c r="D18" s="39"/>
      <c r="E18" s="21" t="s">
        <v>202</v>
      </c>
      <c r="F18" s="101"/>
      <c r="G18" s="101"/>
      <c r="H18" s="101"/>
      <c r="I18" s="101"/>
      <c r="J18" s="101"/>
      <c r="K18" s="101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81"/>
    </row>
    <row r="19" spans="1:256" ht="27" customHeight="1" x14ac:dyDescent="0.15">
      <c r="A19" s="38" t="s">
        <v>210</v>
      </c>
      <c r="B19" s="39" t="s">
        <v>196</v>
      </c>
      <c r="C19" s="39" t="s">
        <v>206</v>
      </c>
      <c r="D19" s="39" t="s">
        <v>200</v>
      </c>
      <c r="E19" s="24" t="s">
        <v>211</v>
      </c>
      <c r="F19" s="103"/>
      <c r="G19" s="103"/>
      <c r="H19" s="103"/>
      <c r="I19" s="103"/>
      <c r="J19" s="103"/>
      <c r="K19" s="103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81"/>
    </row>
    <row r="20" spans="1:256" ht="42" customHeight="1" x14ac:dyDescent="0.15">
      <c r="A20" s="38" t="s">
        <v>212</v>
      </c>
      <c r="B20" s="39" t="s">
        <v>196</v>
      </c>
      <c r="C20" s="39" t="s">
        <v>213</v>
      </c>
      <c r="D20" s="39" t="s">
        <v>197</v>
      </c>
      <c r="E20" s="40" t="s">
        <v>214</v>
      </c>
      <c r="F20" s="102"/>
      <c r="G20" s="102"/>
      <c r="H20" s="102"/>
      <c r="I20" s="102"/>
      <c r="J20" s="102"/>
      <c r="K20" s="10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82"/>
    </row>
    <row r="21" spans="1:256" ht="12.75" customHeight="1" x14ac:dyDescent="0.15">
      <c r="A21" s="38"/>
      <c r="B21" s="39"/>
      <c r="C21" s="39"/>
      <c r="D21" s="39"/>
      <c r="E21" s="21" t="s">
        <v>202</v>
      </c>
      <c r="F21" s="101"/>
      <c r="G21" s="101"/>
      <c r="H21" s="101"/>
      <c r="I21" s="101"/>
      <c r="J21" s="101"/>
      <c r="K21" s="101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81"/>
    </row>
    <row r="22" spans="1:256" ht="30" customHeight="1" x14ac:dyDescent="0.15">
      <c r="A22" s="38" t="s">
        <v>215</v>
      </c>
      <c r="B22" s="39" t="s">
        <v>196</v>
      </c>
      <c r="C22" s="39" t="s">
        <v>213</v>
      </c>
      <c r="D22" s="39" t="s">
        <v>200</v>
      </c>
      <c r="E22" s="24" t="s">
        <v>214</v>
      </c>
      <c r="F22" s="103"/>
      <c r="G22" s="103"/>
      <c r="H22" s="103"/>
      <c r="I22" s="103"/>
      <c r="J22" s="103"/>
      <c r="K22" s="103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81"/>
    </row>
    <row r="23" spans="1:256" ht="28.5" customHeight="1" x14ac:dyDescent="0.15">
      <c r="A23" s="38" t="s">
        <v>216</v>
      </c>
      <c r="B23" s="39" t="s">
        <v>196</v>
      </c>
      <c r="C23" s="39" t="s">
        <v>217</v>
      </c>
      <c r="D23" s="39" t="s">
        <v>197</v>
      </c>
      <c r="E23" s="40" t="s">
        <v>218</v>
      </c>
      <c r="F23" s="103">
        <f>G23+H23</f>
        <v>94124.9</v>
      </c>
      <c r="G23" s="103">
        <v>25798.7</v>
      </c>
      <c r="H23" s="103">
        <v>68326.2</v>
      </c>
      <c r="I23" s="102">
        <v>76196.5</v>
      </c>
      <c r="J23" s="102">
        <v>59095</v>
      </c>
      <c r="K23" s="102">
        <v>17101.5</v>
      </c>
      <c r="L23" s="115">
        <f>M23+N23</f>
        <v>112095</v>
      </c>
      <c r="M23" s="115">
        <v>69095</v>
      </c>
      <c r="N23" s="115">
        <v>43000</v>
      </c>
      <c r="O23" s="95">
        <f>Q23+P23</f>
        <v>35898.5</v>
      </c>
      <c r="P23" s="95">
        <f t="shared" ref="P23" si="6">M23-J23</f>
        <v>10000</v>
      </c>
      <c r="Q23" s="95">
        <f t="shared" ref="Q23" si="7">N23-K23</f>
        <v>25898.5</v>
      </c>
      <c r="R23" s="115">
        <f>S23+T23</f>
        <v>112095</v>
      </c>
      <c r="S23" s="115">
        <v>69095</v>
      </c>
      <c r="T23" s="115">
        <v>43000</v>
      </c>
      <c r="U23" s="115">
        <f>V23+W23</f>
        <v>112095</v>
      </c>
      <c r="V23" s="115">
        <v>69095</v>
      </c>
      <c r="W23" s="115">
        <v>43000</v>
      </c>
      <c r="X23" s="82"/>
    </row>
    <row r="24" spans="1:256" ht="12.75" customHeight="1" x14ac:dyDescent="0.15">
      <c r="A24" s="38"/>
      <c r="B24" s="39"/>
      <c r="C24" s="39"/>
      <c r="D24" s="39"/>
      <c r="E24" s="21" t="s">
        <v>202</v>
      </c>
      <c r="F24" s="101"/>
      <c r="G24" s="101"/>
      <c r="H24" s="101"/>
      <c r="I24" s="101"/>
      <c r="J24" s="101"/>
      <c r="K24" s="101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82"/>
    </row>
    <row r="25" spans="1:256" ht="30.75" customHeight="1" x14ac:dyDescent="0.15">
      <c r="A25" s="38" t="s">
        <v>219</v>
      </c>
      <c r="B25" s="39" t="s">
        <v>196</v>
      </c>
      <c r="C25" s="39" t="s">
        <v>217</v>
      </c>
      <c r="D25" s="39" t="s">
        <v>200</v>
      </c>
      <c r="E25" s="24" t="s">
        <v>218</v>
      </c>
      <c r="F25" s="103">
        <f>G25+H25</f>
        <v>94124.9</v>
      </c>
      <c r="G25" s="103">
        <v>25798.7</v>
      </c>
      <c r="H25" s="103">
        <v>68326.2</v>
      </c>
      <c r="I25" s="103">
        <v>76196.5</v>
      </c>
      <c r="J25" s="103">
        <v>59095</v>
      </c>
      <c r="K25" s="103">
        <v>17101.5</v>
      </c>
      <c r="L25" s="95">
        <v>102095</v>
      </c>
      <c r="M25" s="95">
        <v>69095</v>
      </c>
      <c r="N25" s="95">
        <v>43000</v>
      </c>
      <c r="O25" s="95">
        <f>Q25+P25</f>
        <v>35898.5</v>
      </c>
      <c r="P25" s="95">
        <f t="shared" ref="P25" si="8">M25-J25</f>
        <v>10000</v>
      </c>
      <c r="Q25" s="95">
        <f t="shared" ref="Q25" si="9">N25-K25</f>
        <v>25898.5</v>
      </c>
      <c r="R25" s="95">
        <v>102095</v>
      </c>
      <c r="S25" s="95">
        <v>69095</v>
      </c>
      <c r="T25" s="95">
        <v>43000</v>
      </c>
      <c r="U25" s="95">
        <v>102095</v>
      </c>
      <c r="V25" s="95">
        <v>69095</v>
      </c>
      <c r="W25" s="95">
        <v>43000</v>
      </c>
      <c r="X25" s="82"/>
    </row>
    <row r="26" spans="1:256" ht="12.75" customHeight="1" x14ac:dyDescent="0.15">
      <c r="A26" s="38" t="s">
        <v>220</v>
      </c>
      <c r="B26" s="39" t="s">
        <v>221</v>
      </c>
      <c r="C26" s="39" t="s">
        <v>197</v>
      </c>
      <c r="D26" s="39" t="s">
        <v>197</v>
      </c>
      <c r="E26" s="40" t="s">
        <v>222</v>
      </c>
      <c r="F26" s="102"/>
      <c r="G26" s="102"/>
      <c r="H26" s="102"/>
      <c r="I26" s="102"/>
      <c r="J26" s="102"/>
      <c r="K26" s="10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82"/>
    </row>
    <row r="27" spans="1:256" ht="12.75" customHeight="1" x14ac:dyDescent="0.15">
      <c r="A27" s="38"/>
      <c r="B27" s="39"/>
      <c r="C27" s="39"/>
      <c r="D27" s="39"/>
      <c r="E27" s="21" t="s">
        <v>5</v>
      </c>
      <c r="F27" s="101"/>
      <c r="G27" s="101"/>
      <c r="H27" s="101"/>
      <c r="I27" s="101"/>
      <c r="J27" s="101"/>
      <c r="K27" s="101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82"/>
    </row>
    <row r="28" spans="1:256" ht="25.5" customHeight="1" x14ac:dyDescent="0.15">
      <c r="A28" s="38" t="s">
        <v>223</v>
      </c>
      <c r="B28" s="39" t="s">
        <v>221</v>
      </c>
      <c r="C28" s="39" t="s">
        <v>224</v>
      </c>
      <c r="D28" s="39" t="s">
        <v>197</v>
      </c>
      <c r="E28" s="40" t="s">
        <v>225</v>
      </c>
      <c r="F28" s="102"/>
      <c r="G28" s="102"/>
      <c r="H28" s="102"/>
      <c r="I28" s="102"/>
      <c r="J28" s="102"/>
      <c r="K28" s="10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82"/>
    </row>
    <row r="29" spans="1:256" ht="12.75" customHeight="1" x14ac:dyDescent="0.15">
      <c r="A29" s="38"/>
      <c r="B29" s="39"/>
      <c r="C29" s="39"/>
      <c r="D29" s="39"/>
      <c r="E29" s="21" t="s">
        <v>202</v>
      </c>
      <c r="F29" s="101"/>
      <c r="G29" s="101"/>
      <c r="H29" s="101"/>
      <c r="I29" s="101"/>
      <c r="J29" s="101"/>
      <c r="K29" s="101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82"/>
    </row>
    <row r="30" spans="1:256" ht="25.5" customHeight="1" x14ac:dyDescent="0.15">
      <c r="A30" s="38" t="s">
        <v>226</v>
      </c>
      <c r="B30" s="39" t="s">
        <v>221</v>
      </c>
      <c r="C30" s="39" t="s">
        <v>224</v>
      </c>
      <c r="D30" s="39" t="s">
        <v>200</v>
      </c>
      <c r="E30" s="24" t="s">
        <v>225</v>
      </c>
      <c r="F30" s="103"/>
      <c r="G30" s="103"/>
      <c r="H30" s="103"/>
      <c r="I30" s="103"/>
      <c r="J30" s="103"/>
      <c r="K30" s="103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82"/>
    </row>
    <row r="31" spans="1:256" ht="30" customHeight="1" x14ac:dyDescent="0.15">
      <c r="A31" s="38" t="s">
        <v>227</v>
      </c>
      <c r="B31" s="39" t="s">
        <v>221</v>
      </c>
      <c r="C31" s="39" t="s">
        <v>213</v>
      </c>
      <c r="D31" s="39" t="s">
        <v>197</v>
      </c>
      <c r="E31" s="40" t="s">
        <v>228</v>
      </c>
      <c r="F31" s="102"/>
      <c r="G31" s="102"/>
      <c r="H31" s="102"/>
      <c r="I31" s="102"/>
      <c r="J31" s="102"/>
      <c r="K31" s="10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82"/>
    </row>
    <row r="32" spans="1:256" ht="12.75" customHeight="1" x14ac:dyDescent="0.15">
      <c r="A32" s="38"/>
      <c r="B32" s="39"/>
      <c r="C32" s="39"/>
      <c r="D32" s="39"/>
      <c r="E32" s="21" t="s">
        <v>202</v>
      </c>
      <c r="F32" s="101"/>
      <c r="G32" s="101"/>
      <c r="H32" s="101"/>
      <c r="I32" s="101"/>
      <c r="J32" s="101"/>
      <c r="K32" s="101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82"/>
    </row>
    <row r="33" spans="1:24" ht="20.25" customHeight="1" x14ac:dyDescent="0.15">
      <c r="A33" s="38" t="s">
        <v>229</v>
      </c>
      <c r="B33" s="39" t="s">
        <v>221</v>
      </c>
      <c r="C33" s="39" t="s">
        <v>213</v>
      </c>
      <c r="D33" s="39" t="s">
        <v>200</v>
      </c>
      <c r="E33" s="24" t="s">
        <v>228</v>
      </c>
      <c r="F33" s="103"/>
      <c r="G33" s="103"/>
      <c r="H33" s="103"/>
      <c r="I33" s="103"/>
      <c r="J33" s="103"/>
      <c r="K33" s="103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2"/>
    </row>
    <row r="34" spans="1:24" ht="24" customHeight="1" x14ac:dyDescent="0.15">
      <c r="A34" s="38" t="s">
        <v>230</v>
      </c>
      <c r="B34" s="39" t="s">
        <v>231</v>
      </c>
      <c r="C34" s="39" t="s">
        <v>197</v>
      </c>
      <c r="D34" s="39" t="s">
        <v>197</v>
      </c>
      <c r="E34" s="40" t="s">
        <v>232</v>
      </c>
      <c r="F34" s="102">
        <f>G34+H34</f>
        <v>344501.8</v>
      </c>
      <c r="G34" s="102">
        <v>61659</v>
      </c>
      <c r="H34" s="102">
        <v>282842.8</v>
      </c>
      <c r="I34" s="102">
        <v>296106.2</v>
      </c>
      <c r="J34" s="102">
        <f>J39+J45</f>
        <v>67549.399999999994</v>
      </c>
      <c r="K34" s="102">
        <v>228556.79999999999</v>
      </c>
      <c r="L34" s="102">
        <v>296106.2</v>
      </c>
      <c r="M34" s="102">
        <f>M39+M45</f>
        <v>75790.3</v>
      </c>
      <c r="N34" s="102">
        <v>228556.79999999999</v>
      </c>
      <c r="O34" s="95">
        <f>Q34+P34</f>
        <v>8240.9000000000087</v>
      </c>
      <c r="P34" s="95">
        <f t="shared" ref="P34" si="10">M34-J34</f>
        <v>8240.9000000000087</v>
      </c>
      <c r="Q34" s="95">
        <f t="shared" ref="Q34" si="11">N34-K34</f>
        <v>0</v>
      </c>
      <c r="R34" s="102">
        <v>296106.2</v>
      </c>
      <c r="S34" s="102">
        <f>S39+S45</f>
        <v>75790.3</v>
      </c>
      <c r="T34" s="102">
        <v>228556.79999999999</v>
      </c>
      <c r="U34" s="102">
        <v>296106.2</v>
      </c>
      <c r="V34" s="102">
        <f>V39+V45</f>
        <v>75790.3</v>
      </c>
      <c r="W34" s="102">
        <v>228556.79999999999</v>
      </c>
      <c r="X34" s="82"/>
    </row>
    <row r="35" spans="1:24" ht="12.75" customHeight="1" x14ac:dyDescent="0.15">
      <c r="A35" s="38"/>
      <c r="B35" s="39"/>
      <c r="C35" s="39"/>
      <c r="D35" s="39"/>
      <c r="E35" s="21" t="s">
        <v>5</v>
      </c>
      <c r="F35" s="101"/>
      <c r="G35" s="101"/>
      <c r="H35" s="101"/>
      <c r="I35" s="101"/>
      <c r="J35" s="101"/>
      <c r="K35" s="101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82"/>
    </row>
    <row r="36" spans="1:24" ht="33.75" customHeight="1" x14ac:dyDescent="0.15">
      <c r="A36" s="38" t="s">
        <v>233</v>
      </c>
      <c r="B36" s="39" t="s">
        <v>231</v>
      </c>
      <c r="C36" s="39" t="s">
        <v>200</v>
      </c>
      <c r="D36" s="39" t="s">
        <v>197</v>
      </c>
      <c r="E36" s="40" t="s">
        <v>234</v>
      </c>
      <c r="F36" s="102"/>
      <c r="G36" s="102"/>
      <c r="H36" s="102"/>
      <c r="I36" s="102"/>
      <c r="J36" s="102"/>
      <c r="K36" s="10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82"/>
    </row>
    <row r="37" spans="1:24" ht="12.75" customHeight="1" x14ac:dyDescent="0.15">
      <c r="A37" s="38"/>
      <c r="B37" s="39"/>
      <c r="C37" s="39"/>
      <c r="D37" s="39"/>
      <c r="E37" s="21" t="s">
        <v>202</v>
      </c>
      <c r="F37" s="101"/>
      <c r="G37" s="101"/>
      <c r="H37" s="101"/>
      <c r="I37" s="101"/>
      <c r="J37" s="101"/>
      <c r="K37" s="101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2"/>
    </row>
    <row r="38" spans="1:24" ht="27.75" customHeight="1" x14ac:dyDescent="0.15">
      <c r="A38" s="38" t="s">
        <v>235</v>
      </c>
      <c r="B38" s="39" t="s">
        <v>231</v>
      </c>
      <c r="C38" s="39" t="s">
        <v>200</v>
      </c>
      <c r="D38" s="39" t="s">
        <v>200</v>
      </c>
      <c r="E38" s="24" t="s">
        <v>236</v>
      </c>
      <c r="F38" s="103"/>
      <c r="G38" s="103"/>
      <c r="H38" s="103"/>
      <c r="I38" s="103"/>
      <c r="J38" s="103"/>
      <c r="K38" s="103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82"/>
    </row>
    <row r="39" spans="1:24" ht="30" customHeight="1" x14ac:dyDescent="0.15">
      <c r="A39" s="38" t="s">
        <v>237</v>
      </c>
      <c r="B39" s="39" t="s">
        <v>231</v>
      </c>
      <c r="C39" s="39" t="s">
        <v>224</v>
      </c>
      <c r="D39" s="39" t="s">
        <v>197</v>
      </c>
      <c r="E39" s="40" t="s">
        <v>238</v>
      </c>
      <c r="F39" s="102">
        <f>G39+H39</f>
        <v>38839.4</v>
      </c>
      <c r="G39" s="102">
        <v>31878.400000000001</v>
      </c>
      <c r="H39" s="102">
        <v>6961</v>
      </c>
      <c r="I39" s="102">
        <v>37182.6</v>
      </c>
      <c r="J39" s="102">
        <v>37182.6</v>
      </c>
      <c r="K39" s="102"/>
      <c r="L39" s="95">
        <v>45423.5</v>
      </c>
      <c r="M39" s="95">
        <v>45423.5</v>
      </c>
      <c r="N39" s="92"/>
      <c r="O39" s="95">
        <f>Q39+P39</f>
        <v>8240.9000000000015</v>
      </c>
      <c r="P39" s="95">
        <f t="shared" ref="P39" si="12">M39-J39</f>
        <v>8240.9000000000015</v>
      </c>
      <c r="Q39" s="95">
        <f t="shared" ref="Q39" si="13">N39-K39</f>
        <v>0</v>
      </c>
      <c r="R39" s="95">
        <v>45423.5</v>
      </c>
      <c r="S39" s="95">
        <v>45423.5</v>
      </c>
      <c r="T39" s="92"/>
      <c r="U39" s="95">
        <v>45423.5</v>
      </c>
      <c r="V39" s="95">
        <v>45423.5</v>
      </c>
      <c r="W39" s="92"/>
      <c r="X39" s="82"/>
    </row>
    <row r="40" spans="1:24" ht="12.75" customHeight="1" x14ac:dyDescent="0.15">
      <c r="A40" s="38"/>
      <c r="B40" s="39"/>
      <c r="C40" s="39"/>
      <c r="D40" s="39"/>
      <c r="E40" s="21" t="s">
        <v>202</v>
      </c>
      <c r="F40" s="101"/>
      <c r="G40" s="101"/>
      <c r="H40" s="101"/>
      <c r="I40" s="101"/>
      <c r="J40" s="101"/>
      <c r="K40" s="101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82"/>
    </row>
    <row r="41" spans="1:24" ht="12.75" customHeight="1" x14ac:dyDescent="0.15">
      <c r="A41" s="38" t="s">
        <v>239</v>
      </c>
      <c r="B41" s="39" t="s">
        <v>231</v>
      </c>
      <c r="C41" s="39" t="s">
        <v>224</v>
      </c>
      <c r="D41" s="39" t="s">
        <v>240</v>
      </c>
      <c r="E41" s="24" t="s">
        <v>241</v>
      </c>
      <c r="F41" s="102">
        <f>G41+H41</f>
        <v>38839.4</v>
      </c>
      <c r="G41" s="102">
        <v>31878.400000000001</v>
      </c>
      <c r="H41" s="102">
        <v>6961</v>
      </c>
      <c r="I41" s="102">
        <v>37182.6</v>
      </c>
      <c r="J41" s="102">
        <v>37182.6</v>
      </c>
      <c r="K41" s="103"/>
      <c r="L41" s="95">
        <v>45423.5</v>
      </c>
      <c r="M41" s="95">
        <v>45423.5</v>
      </c>
      <c r="N41" s="89"/>
      <c r="O41" s="95">
        <f>Q41+P41</f>
        <v>8240.9000000000015</v>
      </c>
      <c r="P41" s="95">
        <f t="shared" ref="P41" si="14">M41-J41</f>
        <v>8240.9000000000015</v>
      </c>
      <c r="Q41" s="95">
        <f t="shared" ref="Q41" si="15">N41-K41</f>
        <v>0</v>
      </c>
      <c r="R41" s="95">
        <v>45423.5</v>
      </c>
      <c r="S41" s="95">
        <v>45423.5</v>
      </c>
      <c r="T41" s="89"/>
      <c r="U41" s="95">
        <v>45423.5</v>
      </c>
      <c r="V41" s="95">
        <v>45423.5</v>
      </c>
      <c r="W41" s="89"/>
      <c r="X41" s="82"/>
    </row>
    <row r="42" spans="1:24" ht="23.25" customHeight="1" x14ac:dyDescent="0.15">
      <c r="A42" s="38" t="s">
        <v>242</v>
      </c>
      <c r="B42" s="39" t="s">
        <v>231</v>
      </c>
      <c r="C42" s="39" t="s">
        <v>206</v>
      </c>
      <c r="D42" s="39" t="s">
        <v>197</v>
      </c>
      <c r="E42" s="40" t="s">
        <v>243</v>
      </c>
      <c r="F42" s="103">
        <v>3262.4</v>
      </c>
      <c r="G42" s="103"/>
      <c r="H42" s="103">
        <v>3262.4</v>
      </c>
      <c r="I42" s="102"/>
      <c r="J42" s="102"/>
      <c r="K42" s="10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81"/>
    </row>
    <row r="43" spans="1:24" ht="12.75" customHeight="1" x14ac:dyDescent="0.15">
      <c r="A43" s="38"/>
      <c r="B43" s="39"/>
      <c r="C43" s="39"/>
      <c r="D43" s="39"/>
      <c r="E43" s="21" t="s">
        <v>202</v>
      </c>
      <c r="F43" s="101"/>
      <c r="G43" s="101"/>
      <c r="H43" s="101"/>
      <c r="I43" s="101"/>
      <c r="J43" s="101"/>
      <c r="K43" s="101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2"/>
    </row>
    <row r="44" spans="1:24" ht="12.75" customHeight="1" x14ac:dyDescent="0.15">
      <c r="A44" s="38" t="s">
        <v>244</v>
      </c>
      <c r="B44" s="39" t="s">
        <v>231</v>
      </c>
      <c r="C44" s="39" t="s">
        <v>206</v>
      </c>
      <c r="D44" s="39" t="s">
        <v>213</v>
      </c>
      <c r="E44" s="24" t="s">
        <v>245</v>
      </c>
      <c r="F44" s="103">
        <v>3262.4</v>
      </c>
      <c r="G44" s="103"/>
      <c r="H44" s="103">
        <v>3262.4</v>
      </c>
      <c r="I44" s="103"/>
      <c r="J44" s="103"/>
      <c r="K44" s="103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81"/>
    </row>
    <row r="45" spans="1:24" ht="24" customHeight="1" x14ac:dyDescent="0.15">
      <c r="A45" s="38" t="s">
        <v>246</v>
      </c>
      <c r="B45" s="39" t="s">
        <v>231</v>
      </c>
      <c r="C45" s="39" t="s">
        <v>213</v>
      </c>
      <c r="D45" s="39" t="s">
        <v>197</v>
      </c>
      <c r="E45" s="40" t="s">
        <v>247</v>
      </c>
      <c r="F45" s="103">
        <f>G45+H45</f>
        <v>424324.19999999995</v>
      </c>
      <c r="G45" s="103">
        <v>29780.6</v>
      </c>
      <c r="H45" s="103">
        <v>394543.6</v>
      </c>
      <c r="I45" s="103">
        <v>258923.6</v>
      </c>
      <c r="J45" s="103">
        <v>30366.799999999999</v>
      </c>
      <c r="K45" s="103">
        <v>228556.79999999999</v>
      </c>
      <c r="L45" s="89">
        <v>258923.6</v>
      </c>
      <c r="M45" s="89">
        <v>30366.799999999999</v>
      </c>
      <c r="N45" s="89">
        <v>228556.79999999999</v>
      </c>
      <c r="O45" s="95">
        <f>Q45+P45</f>
        <v>0</v>
      </c>
      <c r="P45" s="95">
        <f t="shared" ref="P45" si="16">M45-J45</f>
        <v>0</v>
      </c>
      <c r="Q45" s="95">
        <f t="shared" ref="Q45" si="17">N45-K45</f>
        <v>0</v>
      </c>
      <c r="R45" s="89">
        <v>258923.6</v>
      </c>
      <c r="S45" s="89">
        <v>30366.799999999999</v>
      </c>
      <c r="T45" s="89">
        <v>228556.79999999999</v>
      </c>
      <c r="U45" s="89">
        <v>258923.6</v>
      </c>
      <c r="V45" s="89">
        <v>30366.799999999999</v>
      </c>
      <c r="W45" s="89">
        <v>228556.79999999999</v>
      </c>
      <c r="X45" s="81"/>
    </row>
    <row r="46" spans="1:24" ht="12.75" customHeight="1" x14ac:dyDescent="0.15">
      <c r="A46" s="38"/>
      <c r="B46" s="39"/>
      <c r="C46" s="39"/>
      <c r="D46" s="39"/>
      <c r="E46" s="21" t="s">
        <v>202</v>
      </c>
      <c r="F46" s="101"/>
      <c r="G46" s="101"/>
      <c r="H46" s="101"/>
      <c r="I46" s="101"/>
      <c r="J46" s="101"/>
      <c r="K46" s="101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1"/>
    </row>
    <row r="47" spans="1:24" ht="12.75" customHeight="1" x14ac:dyDescent="0.15">
      <c r="A47" s="38" t="s">
        <v>248</v>
      </c>
      <c r="B47" s="39" t="s">
        <v>231</v>
      </c>
      <c r="C47" s="39" t="s">
        <v>213</v>
      </c>
      <c r="D47" s="39" t="s">
        <v>200</v>
      </c>
      <c r="E47" s="24" t="s">
        <v>249</v>
      </c>
      <c r="F47" s="103">
        <f>G47+H47</f>
        <v>424324.19999999995</v>
      </c>
      <c r="G47" s="103">
        <v>29780.6</v>
      </c>
      <c r="H47" s="103">
        <v>394543.6</v>
      </c>
      <c r="I47" s="103">
        <v>258923.6</v>
      </c>
      <c r="J47" s="103">
        <v>30366.799999999999</v>
      </c>
      <c r="K47" s="103">
        <v>228556.79999999999</v>
      </c>
      <c r="L47" s="103">
        <v>258923.6</v>
      </c>
      <c r="M47" s="103">
        <v>30366.799999999999</v>
      </c>
      <c r="N47" s="103">
        <v>228556.79999999999</v>
      </c>
      <c r="O47" s="95">
        <f>Q47+P47</f>
        <v>0</v>
      </c>
      <c r="P47" s="95">
        <f t="shared" ref="P47" si="18">M47-J47</f>
        <v>0</v>
      </c>
      <c r="Q47" s="95">
        <f t="shared" ref="Q47" si="19">N47-K47</f>
        <v>0</v>
      </c>
      <c r="R47" s="103">
        <v>258923.6</v>
      </c>
      <c r="S47" s="103">
        <v>30366.799999999999</v>
      </c>
      <c r="T47" s="103">
        <v>228556.79999999999</v>
      </c>
      <c r="U47" s="103">
        <v>258923.6</v>
      </c>
      <c r="V47" s="103">
        <v>30366.799999999999</v>
      </c>
      <c r="W47" s="103">
        <v>228556.79999999999</v>
      </c>
      <c r="X47" s="82"/>
    </row>
    <row r="48" spans="1:24" ht="12.75" customHeight="1" x14ac:dyDescent="0.15">
      <c r="A48" s="38" t="s">
        <v>250</v>
      </c>
      <c r="B48" s="39" t="s">
        <v>231</v>
      </c>
      <c r="C48" s="39" t="s">
        <v>213</v>
      </c>
      <c r="D48" s="39" t="s">
        <v>213</v>
      </c>
      <c r="E48" s="24" t="s">
        <v>251</v>
      </c>
      <c r="F48" s="103"/>
      <c r="G48" s="103"/>
      <c r="H48" s="103"/>
      <c r="I48" s="103"/>
      <c r="J48" s="103"/>
      <c r="K48" s="103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81"/>
    </row>
    <row r="49" spans="1:256" ht="26.25" customHeight="1" x14ac:dyDescent="0.15">
      <c r="A49" s="38" t="s">
        <v>252</v>
      </c>
      <c r="B49" s="39" t="s">
        <v>231</v>
      </c>
      <c r="C49" s="39" t="s">
        <v>253</v>
      </c>
      <c r="D49" s="39" t="s">
        <v>197</v>
      </c>
      <c r="E49" s="40" t="s">
        <v>254</v>
      </c>
      <c r="F49" s="102"/>
      <c r="G49" s="102"/>
      <c r="H49" s="102"/>
      <c r="I49" s="102"/>
      <c r="J49" s="102"/>
      <c r="K49" s="102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2"/>
    </row>
    <row r="50" spans="1:256" ht="12.75" customHeight="1" x14ac:dyDescent="0.15">
      <c r="A50" s="38"/>
      <c r="B50" s="39"/>
      <c r="C50" s="39"/>
      <c r="D50" s="39"/>
      <c r="E50" s="21" t="s">
        <v>202</v>
      </c>
      <c r="F50" s="101"/>
      <c r="G50" s="101"/>
      <c r="H50" s="101"/>
      <c r="I50" s="101"/>
      <c r="J50" s="101"/>
      <c r="K50" s="101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81"/>
    </row>
    <row r="51" spans="1:256" ht="12.75" customHeight="1" x14ac:dyDescent="0.15">
      <c r="A51" s="38" t="s">
        <v>255</v>
      </c>
      <c r="B51" s="39" t="s">
        <v>231</v>
      </c>
      <c r="C51" s="39" t="s">
        <v>253</v>
      </c>
      <c r="D51" s="39" t="s">
        <v>206</v>
      </c>
      <c r="E51" s="21" t="s">
        <v>256</v>
      </c>
      <c r="F51" s="101"/>
      <c r="G51" s="101"/>
      <c r="H51" s="101"/>
      <c r="I51" s="101"/>
      <c r="J51" s="101"/>
      <c r="K51" s="101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81"/>
    </row>
    <row r="52" spans="1:256" ht="30.75" customHeight="1" x14ac:dyDescent="0.15">
      <c r="A52" s="38" t="s">
        <v>257</v>
      </c>
      <c r="B52" s="39" t="s">
        <v>231</v>
      </c>
      <c r="C52" s="39" t="s">
        <v>258</v>
      </c>
      <c r="D52" s="39" t="s">
        <v>197</v>
      </c>
      <c r="E52" s="40" t="s">
        <v>259</v>
      </c>
      <c r="F52" s="101">
        <v>-121924.1</v>
      </c>
      <c r="G52" s="102"/>
      <c r="H52" s="101">
        <v>-121924.1</v>
      </c>
      <c r="I52" s="102"/>
      <c r="J52" s="102"/>
      <c r="K52" s="10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82"/>
    </row>
    <row r="53" spans="1:256" ht="12.75" customHeight="1" x14ac:dyDescent="0.15">
      <c r="A53" s="38"/>
      <c r="B53" s="39"/>
      <c r="C53" s="39"/>
      <c r="D53" s="39"/>
      <c r="E53" s="21" t="s">
        <v>202</v>
      </c>
      <c r="F53" s="101"/>
      <c r="G53" s="101"/>
      <c r="H53" s="101"/>
      <c r="I53" s="101"/>
      <c r="J53" s="101"/>
      <c r="K53" s="101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1"/>
    </row>
    <row r="54" spans="1:256" ht="12.75" customHeight="1" x14ac:dyDescent="0.15">
      <c r="A54" s="38" t="s">
        <v>260</v>
      </c>
      <c r="B54" s="39" t="s">
        <v>231</v>
      </c>
      <c r="C54" s="39" t="s">
        <v>258</v>
      </c>
      <c r="D54" s="39" t="s">
        <v>200</v>
      </c>
      <c r="E54" s="21" t="s">
        <v>259</v>
      </c>
      <c r="F54" s="101">
        <v>-121924.1</v>
      </c>
      <c r="G54" s="101"/>
      <c r="H54" s="101">
        <v>-121924.1</v>
      </c>
      <c r="I54" s="101"/>
      <c r="J54" s="101"/>
      <c r="K54" s="10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81"/>
    </row>
    <row r="55" spans="1:256" ht="32.25" customHeight="1" x14ac:dyDescent="0.15">
      <c r="A55" s="38" t="s">
        <v>261</v>
      </c>
      <c r="B55" s="39" t="s">
        <v>262</v>
      </c>
      <c r="C55" s="39" t="s">
        <v>197</v>
      </c>
      <c r="D55" s="39" t="s">
        <v>197</v>
      </c>
      <c r="E55" s="40" t="s">
        <v>263</v>
      </c>
      <c r="F55" s="102">
        <f>G55+H55</f>
        <v>179092.2</v>
      </c>
      <c r="G55" s="102">
        <v>176852.5</v>
      </c>
      <c r="H55" s="102">
        <v>2239.6999999999998</v>
      </c>
      <c r="I55" s="102">
        <f t="shared" ref="I55:N55" si="20">I57</f>
        <v>246197.6</v>
      </c>
      <c r="J55" s="102">
        <f t="shared" si="20"/>
        <v>232961.6</v>
      </c>
      <c r="K55" s="102">
        <f t="shared" si="20"/>
        <v>13236</v>
      </c>
      <c r="L55" s="102">
        <f t="shared" si="20"/>
        <v>246197.6</v>
      </c>
      <c r="M55" s="102">
        <f t="shared" si="20"/>
        <v>232961.6</v>
      </c>
      <c r="N55" s="102">
        <f t="shared" si="20"/>
        <v>13236</v>
      </c>
      <c r="O55" s="95">
        <f>Q55+P55</f>
        <v>0</v>
      </c>
      <c r="P55" s="95">
        <f t="shared" ref="P55" si="21">M55-J55</f>
        <v>0</v>
      </c>
      <c r="Q55" s="95">
        <f t="shared" ref="Q55" si="22">N55-K55</f>
        <v>0</v>
      </c>
      <c r="R55" s="102">
        <f t="shared" ref="R55:W55" si="23">R57</f>
        <v>246197.6</v>
      </c>
      <c r="S55" s="102">
        <f t="shared" si="23"/>
        <v>232961.6</v>
      </c>
      <c r="T55" s="102">
        <f t="shared" si="23"/>
        <v>13236</v>
      </c>
      <c r="U55" s="102">
        <f t="shared" si="23"/>
        <v>246197.6</v>
      </c>
      <c r="V55" s="102">
        <f t="shared" si="23"/>
        <v>232961.6</v>
      </c>
      <c r="W55" s="102">
        <f t="shared" si="23"/>
        <v>13236</v>
      </c>
      <c r="X55" s="82"/>
    </row>
    <row r="56" spans="1:256" ht="12.75" customHeight="1" x14ac:dyDescent="0.15">
      <c r="A56" s="38"/>
      <c r="B56" s="39"/>
      <c r="C56" s="39"/>
      <c r="D56" s="39"/>
      <c r="E56" s="21" t="s">
        <v>5</v>
      </c>
      <c r="F56" s="101"/>
      <c r="G56" s="101"/>
      <c r="H56" s="101"/>
      <c r="I56" s="101"/>
      <c r="J56" s="101"/>
      <c r="K56" s="101"/>
      <c r="L56" s="101"/>
      <c r="M56" s="101"/>
      <c r="N56" s="101"/>
      <c r="O56" s="89"/>
      <c r="P56" s="89"/>
      <c r="Q56" s="89"/>
      <c r="R56" s="101"/>
      <c r="S56" s="101"/>
      <c r="T56" s="101"/>
      <c r="U56" s="101"/>
      <c r="V56" s="101"/>
      <c r="W56" s="101"/>
      <c r="X56" s="82"/>
    </row>
    <row r="57" spans="1:256" s="6" customFormat="1" ht="27.75" customHeight="1" x14ac:dyDescent="0.15">
      <c r="A57" s="15" t="s">
        <v>264</v>
      </c>
      <c r="B57" s="12" t="s">
        <v>262</v>
      </c>
      <c r="C57" s="12" t="s">
        <v>200</v>
      </c>
      <c r="D57" s="12" t="s">
        <v>197</v>
      </c>
      <c r="E57" s="41" t="s">
        <v>265</v>
      </c>
      <c r="F57" s="106">
        <f>G57+H57</f>
        <v>177492.2</v>
      </c>
      <c r="G57" s="106">
        <v>175252.5</v>
      </c>
      <c r="H57" s="106">
        <v>2239.6999999999998</v>
      </c>
      <c r="I57" s="101">
        <v>246197.6</v>
      </c>
      <c r="J57" s="101">
        <v>232961.6</v>
      </c>
      <c r="K57" s="101">
        <v>13236</v>
      </c>
      <c r="L57" s="101">
        <v>246197.6</v>
      </c>
      <c r="M57" s="101">
        <v>232961.6</v>
      </c>
      <c r="N57" s="101">
        <v>13236</v>
      </c>
      <c r="O57" s="95">
        <f>Q57+P57</f>
        <v>0</v>
      </c>
      <c r="P57" s="95">
        <f t="shared" ref="P57" si="24">M57-J57</f>
        <v>0</v>
      </c>
      <c r="Q57" s="95">
        <f t="shared" ref="Q57" si="25">N57-K57</f>
        <v>0</v>
      </c>
      <c r="R57" s="101">
        <v>246197.6</v>
      </c>
      <c r="S57" s="101">
        <v>232961.6</v>
      </c>
      <c r="T57" s="101">
        <v>13236</v>
      </c>
      <c r="U57" s="101">
        <v>246197.6</v>
      </c>
      <c r="V57" s="101">
        <v>232961.6</v>
      </c>
      <c r="W57" s="101">
        <v>13236</v>
      </c>
      <c r="X57" s="82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2.75" customHeight="1" x14ac:dyDescent="0.15">
      <c r="A58" s="38"/>
      <c r="B58" s="39"/>
      <c r="C58" s="39"/>
      <c r="D58" s="39"/>
      <c r="E58" s="21" t="s">
        <v>202</v>
      </c>
      <c r="F58" s="101"/>
      <c r="G58" s="101"/>
      <c r="H58" s="101"/>
      <c r="I58" s="101"/>
      <c r="J58" s="101"/>
      <c r="K58" s="101"/>
      <c r="L58" s="101"/>
      <c r="M58" s="101"/>
      <c r="N58" s="101"/>
      <c r="O58" s="89"/>
      <c r="P58" s="89"/>
      <c r="Q58" s="89"/>
      <c r="R58" s="101"/>
      <c r="S58" s="101"/>
      <c r="T58" s="101"/>
      <c r="U58" s="101"/>
      <c r="V58" s="101"/>
      <c r="W58" s="101"/>
      <c r="X58" s="81"/>
    </row>
    <row r="59" spans="1:256" ht="12.75" customHeight="1" x14ac:dyDescent="0.15">
      <c r="A59" s="38" t="s">
        <v>266</v>
      </c>
      <c r="B59" s="39" t="s">
        <v>262</v>
      </c>
      <c r="C59" s="39" t="s">
        <v>200</v>
      </c>
      <c r="D59" s="39" t="s">
        <v>200</v>
      </c>
      <c r="E59" s="21" t="s">
        <v>265</v>
      </c>
      <c r="F59" s="106">
        <f>G59+H59</f>
        <v>177492.2</v>
      </c>
      <c r="G59" s="106">
        <v>175252.5</v>
      </c>
      <c r="H59" s="106">
        <v>2239.6999999999998</v>
      </c>
      <c r="I59" s="101">
        <v>246197.6</v>
      </c>
      <c r="J59" s="101">
        <v>232961.6</v>
      </c>
      <c r="K59" s="101">
        <v>13236</v>
      </c>
      <c r="L59" s="101">
        <v>246197.6</v>
      </c>
      <c r="M59" s="101">
        <v>232961.6</v>
      </c>
      <c r="N59" s="101">
        <v>13236</v>
      </c>
      <c r="O59" s="95">
        <f>Q59+P59</f>
        <v>0</v>
      </c>
      <c r="P59" s="95">
        <f t="shared" ref="P59" si="26">M59-J59</f>
        <v>0</v>
      </c>
      <c r="Q59" s="95">
        <f t="shared" ref="Q59" si="27">N59-K59</f>
        <v>0</v>
      </c>
      <c r="R59" s="101">
        <v>246197.6</v>
      </c>
      <c r="S59" s="101">
        <v>232961.6</v>
      </c>
      <c r="T59" s="101">
        <v>13236</v>
      </c>
      <c r="U59" s="101">
        <v>246197.6</v>
      </c>
      <c r="V59" s="101">
        <v>232961.6</v>
      </c>
      <c r="W59" s="101">
        <v>13236</v>
      </c>
      <c r="X59" s="82"/>
    </row>
    <row r="60" spans="1:256" s="6" customFormat="1" ht="27.75" customHeight="1" x14ac:dyDescent="0.15">
      <c r="A60" s="15" t="s">
        <v>267</v>
      </c>
      <c r="B60" s="12" t="s">
        <v>262</v>
      </c>
      <c r="C60" s="12" t="s">
        <v>224</v>
      </c>
      <c r="D60" s="12" t="s">
        <v>197</v>
      </c>
      <c r="E60" s="41" t="s">
        <v>268</v>
      </c>
      <c r="F60" s="104"/>
      <c r="G60" s="104"/>
      <c r="H60" s="104"/>
      <c r="I60" s="104"/>
      <c r="J60" s="104"/>
      <c r="K60" s="104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82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12.75" customHeight="1" x14ac:dyDescent="0.15">
      <c r="A61" s="38"/>
      <c r="B61" s="39"/>
      <c r="C61" s="39"/>
      <c r="D61" s="39"/>
      <c r="E61" s="21" t="s">
        <v>202</v>
      </c>
      <c r="F61" s="101"/>
      <c r="G61" s="101"/>
      <c r="H61" s="101"/>
      <c r="I61" s="101"/>
      <c r="J61" s="101"/>
      <c r="K61" s="101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1"/>
    </row>
    <row r="62" spans="1:256" ht="12.75" customHeight="1" x14ac:dyDescent="0.15">
      <c r="A62" s="38" t="s">
        <v>269</v>
      </c>
      <c r="B62" s="39" t="s">
        <v>262</v>
      </c>
      <c r="C62" s="39" t="s">
        <v>224</v>
      </c>
      <c r="D62" s="39" t="s">
        <v>200</v>
      </c>
      <c r="E62" s="21" t="s">
        <v>268</v>
      </c>
      <c r="F62" s="101">
        <v>1600</v>
      </c>
      <c r="G62" s="101">
        <f>G55-G59</f>
        <v>1600</v>
      </c>
      <c r="H62" s="101"/>
      <c r="I62" s="101"/>
      <c r="J62" s="101"/>
      <c r="K62" s="101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82"/>
    </row>
    <row r="63" spans="1:256" s="6" customFormat="1" ht="27.75" customHeight="1" x14ac:dyDescent="0.15">
      <c r="A63" s="15" t="s">
        <v>270</v>
      </c>
      <c r="B63" s="12" t="s">
        <v>262</v>
      </c>
      <c r="C63" s="12" t="s">
        <v>206</v>
      </c>
      <c r="D63" s="12" t="s">
        <v>197</v>
      </c>
      <c r="E63" s="41" t="s">
        <v>271</v>
      </c>
      <c r="F63" s="104"/>
      <c r="G63" s="104"/>
      <c r="H63" s="104"/>
      <c r="I63" s="104"/>
      <c r="J63" s="104"/>
      <c r="K63" s="104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81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ht="12.75" customHeight="1" x14ac:dyDescent="0.15">
      <c r="A64" s="38"/>
      <c r="B64" s="39"/>
      <c r="C64" s="39"/>
      <c r="D64" s="39"/>
      <c r="E64" s="21" t="s">
        <v>202</v>
      </c>
      <c r="F64" s="101"/>
      <c r="G64" s="101"/>
      <c r="H64" s="101"/>
      <c r="I64" s="101"/>
      <c r="J64" s="101"/>
      <c r="K64" s="101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82"/>
    </row>
    <row r="65" spans="1:256" ht="12.75" customHeight="1" x14ac:dyDescent="0.15">
      <c r="A65" s="38" t="s">
        <v>272</v>
      </c>
      <c r="B65" s="39" t="s">
        <v>262</v>
      </c>
      <c r="C65" s="39" t="s">
        <v>206</v>
      </c>
      <c r="D65" s="39" t="s">
        <v>200</v>
      </c>
      <c r="E65" s="21" t="s">
        <v>273</v>
      </c>
      <c r="F65" s="101"/>
      <c r="G65" s="101"/>
      <c r="H65" s="101"/>
      <c r="I65" s="101"/>
      <c r="J65" s="101"/>
      <c r="K65" s="101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82"/>
    </row>
    <row r="66" spans="1:256" s="6" customFormat="1" ht="27.75" customHeight="1" x14ac:dyDescent="0.15">
      <c r="A66" s="15" t="s">
        <v>274</v>
      </c>
      <c r="B66" s="12" t="s">
        <v>262</v>
      </c>
      <c r="C66" s="12" t="s">
        <v>217</v>
      </c>
      <c r="D66" s="12" t="s">
        <v>197</v>
      </c>
      <c r="E66" s="41" t="s">
        <v>275</v>
      </c>
      <c r="F66" s="104"/>
      <c r="G66" s="104"/>
      <c r="H66" s="104"/>
      <c r="I66" s="104"/>
      <c r="J66" s="104"/>
      <c r="K66" s="104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81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12.75" customHeight="1" x14ac:dyDescent="0.15">
      <c r="A67" s="38"/>
      <c r="B67" s="39"/>
      <c r="C67" s="39"/>
      <c r="D67" s="39"/>
      <c r="E67" s="21" t="s">
        <v>202</v>
      </c>
      <c r="F67" s="101"/>
      <c r="G67" s="101"/>
      <c r="H67" s="101"/>
      <c r="I67" s="101"/>
      <c r="J67" s="101"/>
      <c r="K67" s="101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82"/>
    </row>
    <row r="68" spans="1:256" ht="12.75" customHeight="1" x14ac:dyDescent="0.15">
      <c r="A68" s="38" t="s">
        <v>276</v>
      </c>
      <c r="B68" s="39" t="s">
        <v>262</v>
      </c>
      <c r="C68" s="39" t="s">
        <v>217</v>
      </c>
      <c r="D68" s="39" t="s">
        <v>200</v>
      </c>
      <c r="E68" s="21" t="s">
        <v>275</v>
      </c>
      <c r="F68" s="101"/>
      <c r="G68" s="101"/>
      <c r="H68" s="101"/>
      <c r="I68" s="101"/>
      <c r="J68" s="101"/>
      <c r="K68" s="101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82"/>
    </row>
    <row r="69" spans="1:256" ht="31.5" customHeight="1" x14ac:dyDescent="0.15">
      <c r="A69" s="38" t="s">
        <v>277</v>
      </c>
      <c r="B69" s="39" t="s">
        <v>278</v>
      </c>
      <c r="C69" s="39" t="s">
        <v>197</v>
      </c>
      <c r="D69" s="39" t="s">
        <v>197</v>
      </c>
      <c r="E69" s="40" t="s">
        <v>279</v>
      </c>
      <c r="F69" s="102">
        <f>G69+H69</f>
        <v>217711.2</v>
      </c>
      <c r="G69" s="102">
        <v>108374.3</v>
      </c>
      <c r="H69" s="102">
        <v>109336.9</v>
      </c>
      <c r="I69" s="102">
        <v>173145.5</v>
      </c>
      <c r="J69" s="102">
        <v>141180.5</v>
      </c>
      <c r="K69" s="102">
        <v>31965</v>
      </c>
      <c r="L69" s="102">
        <v>173145.5</v>
      </c>
      <c r="M69" s="102">
        <v>142180.5</v>
      </c>
      <c r="N69" s="102">
        <v>31965</v>
      </c>
      <c r="O69" s="95">
        <f>Q69+P69</f>
        <v>1000</v>
      </c>
      <c r="P69" s="95">
        <f t="shared" ref="P69" si="28">M69-J69</f>
        <v>1000</v>
      </c>
      <c r="Q69" s="95">
        <f t="shared" ref="Q69" si="29">N69-K69</f>
        <v>0</v>
      </c>
      <c r="R69" s="102">
        <v>173145.5</v>
      </c>
      <c r="S69" s="102">
        <v>142180.5</v>
      </c>
      <c r="T69" s="102">
        <v>31965</v>
      </c>
      <c r="U69" s="102">
        <v>173145.5</v>
      </c>
      <c r="V69" s="102">
        <v>142180.5</v>
      </c>
      <c r="W69" s="102">
        <v>31965</v>
      </c>
      <c r="X69" s="82"/>
    </row>
    <row r="70" spans="1:256" ht="12.75" customHeight="1" x14ac:dyDescent="0.15">
      <c r="A70" s="38"/>
      <c r="B70" s="39"/>
      <c r="C70" s="39"/>
      <c r="D70" s="39"/>
      <c r="E70" s="21" t="s">
        <v>5</v>
      </c>
      <c r="F70" s="101"/>
      <c r="G70" s="101"/>
      <c r="H70" s="101"/>
      <c r="I70" s="101"/>
      <c r="J70" s="101"/>
      <c r="K70" s="101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82"/>
    </row>
    <row r="71" spans="1:256" s="6" customFormat="1" ht="27.75" customHeight="1" x14ac:dyDescent="0.15">
      <c r="A71" s="15" t="s">
        <v>280</v>
      </c>
      <c r="B71" s="12" t="s">
        <v>278</v>
      </c>
      <c r="C71" s="12" t="s">
        <v>200</v>
      </c>
      <c r="D71" s="12" t="s">
        <v>197</v>
      </c>
      <c r="E71" s="41" t="s">
        <v>281</v>
      </c>
      <c r="F71" s="104"/>
      <c r="G71" s="104"/>
      <c r="H71" s="104"/>
      <c r="I71" s="104"/>
      <c r="J71" s="104"/>
      <c r="K71" s="10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81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12.75" customHeight="1" x14ac:dyDescent="0.15">
      <c r="A72" s="38"/>
      <c r="B72" s="39"/>
      <c r="C72" s="39"/>
      <c r="D72" s="39"/>
      <c r="E72" s="21" t="s">
        <v>202</v>
      </c>
      <c r="F72" s="101"/>
      <c r="G72" s="101"/>
      <c r="H72" s="101"/>
      <c r="I72" s="101"/>
      <c r="J72" s="101"/>
      <c r="K72" s="101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82"/>
    </row>
    <row r="73" spans="1:256" ht="12.75" customHeight="1" x14ac:dyDescent="0.15">
      <c r="A73" s="38" t="s">
        <v>282</v>
      </c>
      <c r="B73" s="39" t="s">
        <v>278</v>
      </c>
      <c r="C73" s="39" t="s">
        <v>200</v>
      </c>
      <c r="D73" s="39" t="s">
        <v>200</v>
      </c>
      <c r="E73" s="21" t="s">
        <v>281</v>
      </c>
      <c r="F73" s="101">
        <v>150</v>
      </c>
      <c r="G73" s="101"/>
      <c r="H73" s="101">
        <v>150</v>
      </c>
      <c r="I73" s="101"/>
      <c r="J73" s="101"/>
      <c r="K73" s="101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82"/>
    </row>
    <row r="74" spans="1:256" s="6" customFormat="1" ht="26.25" customHeight="1" x14ac:dyDescent="0.15">
      <c r="A74" s="15" t="s">
        <v>283</v>
      </c>
      <c r="B74" s="12" t="s">
        <v>278</v>
      </c>
      <c r="C74" s="12" t="s">
        <v>240</v>
      </c>
      <c r="D74" s="12" t="s">
        <v>197</v>
      </c>
      <c r="E74" s="41" t="s">
        <v>284</v>
      </c>
      <c r="F74" s="104">
        <v>49520.4</v>
      </c>
      <c r="G74" s="104">
        <v>49520.4</v>
      </c>
      <c r="H74" s="104"/>
      <c r="I74" s="104">
        <v>53620.5</v>
      </c>
      <c r="J74" s="104">
        <v>53620.5</v>
      </c>
      <c r="K74" s="104"/>
      <c r="L74" s="104">
        <v>53620.5</v>
      </c>
      <c r="M74" s="104">
        <v>53620.5</v>
      </c>
      <c r="N74" s="95"/>
      <c r="O74" s="95">
        <f>Q74+P74</f>
        <v>0</v>
      </c>
      <c r="P74" s="95">
        <f t="shared" ref="P74" si="30">M74-J74</f>
        <v>0</v>
      </c>
      <c r="Q74" s="95">
        <f t="shared" ref="Q74" si="31">N74-K74</f>
        <v>0</v>
      </c>
      <c r="R74" s="104">
        <v>53620.5</v>
      </c>
      <c r="S74" s="104">
        <v>53620.5</v>
      </c>
      <c r="T74" s="95"/>
      <c r="U74" s="104">
        <v>53620.5</v>
      </c>
      <c r="V74" s="104">
        <v>53620.5</v>
      </c>
      <c r="W74" s="95"/>
      <c r="X74" s="81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12.75" customHeight="1" x14ac:dyDescent="0.15">
      <c r="A75" s="38"/>
      <c r="B75" s="39"/>
      <c r="C75" s="39"/>
      <c r="D75" s="39"/>
      <c r="E75" s="21" t="s">
        <v>202</v>
      </c>
      <c r="F75" s="101"/>
      <c r="G75" s="101"/>
      <c r="H75" s="101"/>
      <c r="I75" s="101"/>
      <c r="J75" s="101"/>
      <c r="K75" s="101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82"/>
    </row>
    <row r="76" spans="1:256" ht="12.75" customHeight="1" x14ac:dyDescent="0.15">
      <c r="A76" s="38" t="s">
        <v>285</v>
      </c>
      <c r="B76" s="39" t="s">
        <v>278</v>
      </c>
      <c r="C76" s="39" t="s">
        <v>240</v>
      </c>
      <c r="D76" s="39" t="s">
        <v>200</v>
      </c>
      <c r="E76" s="21" t="s">
        <v>284</v>
      </c>
      <c r="F76" s="101">
        <v>49520.4</v>
      </c>
      <c r="G76" s="101">
        <v>49520.4</v>
      </c>
      <c r="H76" s="101"/>
      <c r="I76" s="101">
        <v>53620.5</v>
      </c>
      <c r="J76" s="101">
        <v>53620.5</v>
      </c>
      <c r="K76" s="101"/>
      <c r="L76" s="101">
        <v>53620.5</v>
      </c>
      <c r="M76" s="101">
        <v>53620.5</v>
      </c>
      <c r="N76" s="92"/>
      <c r="O76" s="92"/>
      <c r="P76" s="95">
        <f t="shared" ref="P76" si="32">M76-J76</f>
        <v>0</v>
      </c>
      <c r="Q76" s="95">
        <f t="shared" ref="Q76" si="33">N76-K76</f>
        <v>0</v>
      </c>
      <c r="R76" s="101">
        <v>53620.5</v>
      </c>
      <c r="S76" s="101">
        <v>53620.5</v>
      </c>
      <c r="T76" s="92"/>
      <c r="U76" s="101">
        <v>53620.5</v>
      </c>
      <c r="V76" s="101">
        <v>53620.5</v>
      </c>
      <c r="W76" s="92"/>
      <c r="X76" s="82"/>
    </row>
    <row r="77" spans="1:256" s="6" customFormat="1" ht="41.25" customHeight="1" x14ac:dyDescent="0.15">
      <c r="A77" s="15" t="s">
        <v>286</v>
      </c>
      <c r="B77" s="12" t="s">
        <v>278</v>
      </c>
      <c r="C77" s="12" t="s">
        <v>213</v>
      </c>
      <c r="D77" s="12" t="s">
        <v>197</v>
      </c>
      <c r="E77" s="41" t="s">
        <v>287</v>
      </c>
      <c r="F77" s="104"/>
      <c r="G77" s="104"/>
      <c r="H77" s="104"/>
      <c r="I77" s="104"/>
      <c r="J77" s="104"/>
      <c r="K77" s="104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82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12.75" customHeight="1" x14ac:dyDescent="0.15">
      <c r="A78" s="38"/>
      <c r="B78" s="39"/>
      <c r="C78" s="39"/>
      <c r="D78" s="39"/>
      <c r="E78" s="21" t="s">
        <v>202</v>
      </c>
      <c r="F78" s="101"/>
      <c r="G78" s="101"/>
      <c r="H78" s="101"/>
      <c r="I78" s="101"/>
      <c r="J78" s="101"/>
      <c r="K78" s="101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82"/>
    </row>
    <row r="79" spans="1:256" ht="12.75" customHeight="1" x14ac:dyDescent="0.15">
      <c r="A79" s="38" t="s">
        <v>288</v>
      </c>
      <c r="B79" s="39" t="s">
        <v>278</v>
      </c>
      <c r="C79" s="39" t="s">
        <v>213</v>
      </c>
      <c r="D79" s="39" t="s">
        <v>200</v>
      </c>
      <c r="E79" s="21" t="s">
        <v>287</v>
      </c>
      <c r="F79" s="101"/>
      <c r="G79" s="101"/>
      <c r="H79" s="101"/>
      <c r="I79" s="101"/>
      <c r="J79" s="101"/>
      <c r="K79" s="101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82"/>
    </row>
    <row r="80" spans="1:256" s="6" customFormat="1" ht="28.5" customHeight="1" x14ac:dyDescent="0.15">
      <c r="A80" s="15" t="s">
        <v>289</v>
      </c>
      <c r="B80" s="12" t="s">
        <v>278</v>
      </c>
      <c r="C80" s="12" t="s">
        <v>217</v>
      </c>
      <c r="D80" s="12" t="s">
        <v>197</v>
      </c>
      <c r="E80" s="41" t="s">
        <v>290</v>
      </c>
      <c r="F80" s="104"/>
      <c r="G80" s="104"/>
      <c r="H80" s="104"/>
      <c r="I80" s="104">
        <v>7380</v>
      </c>
      <c r="J80" s="104">
        <v>7380</v>
      </c>
      <c r="K80" s="104"/>
      <c r="L80" s="89">
        <v>8380</v>
      </c>
      <c r="M80" s="89">
        <v>8380</v>
      </c>
      <c r="N80" s="95"/>
      <c r="O80" s="95">
        <f>Q80+P80</f>
        <v>1000</v>
      </c>
      <c r="P80" s="95">
        <f t="shared" ref="P80" si="34">M80-J80</f>
        <v>1000</v>
      </c>
      <c r="Q80" s="95">
        <f t="shared" ref="Q80" si="35">N80-K80</f>
        <v>0</v>
      </c>
      <c r="R80" s="89">
        <v>8380</v>
      </c>
      <c r="S80" s="89">
        <v>8380</v>
      </c>
      <c r="T80" s="95"/>
      <c r="U80" s="89">
        <v>8380</v>
      </c>
      <c r="V80" s="89">
        <v>8380</v>
      </c>
      <c r="W80" s="95"/>
      <c r="X80" s="82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ht="12.75" customHeight="1" x14ac:dyDescent="0.15">
      <c r="A81" s="38"/>
      <c r="B81" s="39"/>
      <c r="C81" s="39"/>
      <c r="D81" s="39"/>
      <c r="E81" s="21" t="s">
        <v>202</v>
      </c>
      <c r="F81" s="101"/>
      <c r="G81" s="101"/>
      <c r="H81" s="101"/>
      <c r="I81" s="101"/>
      <c r="J81" s="101"/>
      <c r="K81" s="101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82"/>
    </row>
    <row r="82" spans="1:256" ht="12.75" customHeight="1" x14ac:dyDescent="0.15">
      <c r="A82" s="38" t="s">
        <v>291</v>
      </c>
      <c r="B82" s="39" t="s">
        <v>278</v>
      </c>
      <c r="C82" s="39" t="s">
        <v>217</v>
      </c>
      <c r="D82" s="39" t="s">
        <v>200</v>
      </c>
      <c r="E82" s="21" t="s">
        <v>290</v>
      </c>
      <c r="F82" s="101"/>
      <c r="G82" s="101"/>
      <c r="H82" s="101"/>
      <c r="I82" s="101">
        <v>7380</v>
      </c>
      <c r="J82" s="101">
        <v>7380</v>
      </c>
      <c r="K82" s="101"/>
      <c r="L82" s="92">
        <v>8380</v>
      </c>
      <c r="M82" s="92">
        <v>8380</v>
      </c>
      <c r="N82" s="92"/>
      <c r="O82" s="95">
        <f>Q82+P82</f>
        <v>1000</v>
      </c>
      <c r="P82" s="95">
        <f t="shared" ref="P82" si="36">M82-J82</f>
        <v>1000</v>
      </c>
      <c r="Q82" s="95">
        <f t="shared" ref="Q82" si="37">N82-K82</f>
        <v>0</v>
      </c>
      <c r="R82" s="92">
        <v>8380</v>
      </c>
      <c r="S82" s="92">
        <v>8380</v>
      </c>
      <c r="T82" s="92"/>
      <c r="U82" s="92">
        <v>8380</v>
      </c>
      <c r="V82" s="92">
        <v>8380</v>
      </c>
      <c r="W82" s="92"/>
      <c r="X82" s="82"/>
    </row>
    <row r="83" spans="1:256" ht="12.75" customHeight="1" x14ac:dyDescent="0.15">
      <c r="A83" s="38" t="s">
        <v>292</v>
      </c>
      <c r="B83" s="39" t="s">
        <v>293</v>
      </c>
      <c r="C83" s="39" t="s">
        <v>197</v>
      </c>
      <c r="D83" s="39" t="s">
        <v>197</v>
      </c>
      <c r="E83" s="40" t="s">
        <v>294</v>
      </c>
      <c r="F83" s="102"/>
      <c r="G83" s="102"/>
      <c r="H83" s="102"/>
      <c r="I83" s="102"/>
      <c r="J83" s="102"/>
      <c r="K83" s="10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82"/>
    </row>
    <row r="84" spans="1:256" ht="12.75" customHeight="1" x14ac:dyDescent="0.15">
      <c r="A84" s="38"/>
      <c r="B84" s="39"/>
      <c r="C84" s="39"/>
      <c r="D84" s="39"/>
      <c r="E84" s="21" t="s">
        <v>5</v>
      </c>
      <c r="F84" s="101"/>
      <c r="G84" s="101"/>
      <c r="H84" s="101"/>
      <c r="I84" s="101"/>
      <c r="J84" s="101"/>
      <c r="K84" s="101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82"/>
    </row>
    <row r="85" spans="1:256" s="6" customFormat="1" ht="28.5" customHeight="1" x14ac:dyDescent="0.15">
      <c r="A85" s="15" t="s">
        <v>295</v>
      </c>
      <c r="B85" s="12" t="s">
        <v>293</v>
      </c>
      <c r="C85" s="12" t="s">
        <v>200</v>
      </c>
      <c r="D85" s="12" t="s">
        <v>197</v>
      </c>
      <c r="E85" s="41" t="s">
        <v>296</v>
      </c>
      <c r="F85" s="104"/>
      <c r="G85" s="104"/>
      <c r="H85" s="104"/>
      <c r="I85" s="104"/>
      <c r="J85" s="104"/>
      <c r="K85" s="104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82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12.75" customHeight="1" x14ac:dyDescent="0.15">
      <c r="A86" s="38"/>
      <c r="B86" s="39"/>
      <c r="C86" s="39"/>
      <c r="D86" s="39"/>
      <c r="E86" s="21" t="s">
        <v>202</v>
      </c>
      <c r="F86" s="101"/>
      <c r="G86" s="101"/>
      <c r="H86" s="101"/>
      <c r="I86" s="101"/>
      <c r="J86" s="101"/>
      <c r="K86" s="101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82"/>
    </row>
    <row r="87" spans="1:256" ht="12.75" customHeight="1" x14ac:dyDescent="0.15">
      <c r="A87" s="38" t="s">
        <v>297</v>
      </c>
      <c r="B87" s="39" t="s">
        <v>293</v>
      </c>
      <c r="C87" s="39" t="s">
        <v>200</v>
      </c>
      <c r="D87" s="39" t="s">
        <v>200</v>
      </c>
      <c r="E87" s="21" t="s">
        <v>298</v>
      </c>
      <c r="F87" s="101"/>
      <c r="G87" s="101"/>
      <c r="H87" s="101"/>
      <c r="I87" s="101"/>
      <c r="J87" s="101"/>
      <c r="K87" s="101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82"/>
    </row>
    <row r="88" spans="1:256" s="6" customFormat="1" ht="28.5" customHeight="1" x14ac:dyDescent="0.15">
      <c r="A88" s="15" t="s">
        <v>299</v>
      </c>
      <c r="B88" s="12" t="s">
        <v>293</v>
      </c>
      <c r="C88" s="12" t="s">
        <v>217</v>
      </c>
      <c r="D88" s="12" t="s">
        <v>197</v>
      </c>
      <c r="E88" s="41" t="s">
        <v>300</v>
      </c>
      <c r="F88" s="104"/>
      <c r="G88" s="104"/>
      <c r="H88" s="104"/>
      <c r="I88" s="104"/>
      <c r="J88" s="104"/>
      <c r="K88" s="104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82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ht="12.75" customHeight="1" x14ac:dyDescent="0.15">
      <c r="A89" s="38"/>
      <c r="B89" s="39"/>
      <c r="C89" s="39"/>
      <c r="D89" s="39"/>
      <c r="E89" s="21" t="s">
        <v>202</v>
      </c>
      <c r="F89" s="101"/>
      <c r="G89" s="101"/>
      <c r="H89" s="101"/>
      <c r="I89" s="101"/>
      <c r="J89" s="101"/>
      <c r="K89" s="101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82"/>
    </row>
    <row r="90" spans="1:256" ht="12.75" customHeight="1" x14ac:dyDescent="0.15">
      <c r="A90" s="38" t="s">
        <v>301</v>
      </c>
      <c r="B90" s="39" t="s">
        <v>293</v>
      </c>
      <c r="C90" s="39" t="s">
        <v>217</v>
      </c>
      <c r="D90" s="39" t="s">
        <v>200</v>
      </c>
      <c r="E90" s="21" t="s">
        <v>302</v>
      </c>
      <c r="F90" s="101"/>
      <c r="G90" s="101"/>
      <c r="H90" s="101"/>
      <c r="I90" s="101"/>
      <c r="J90" s="101"/>
      <c r="K90" s="101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82"/>
    </row>
    <row r="91" spans="1:256" ht="12.75" customHeight="1" x14ac:dyDescent="0.15">
      <c r="A91" s="38" t="s">
        <v>303</v>
      </c>
      <c r="B91" s="39" t="s">
        <v>304</v>
      </c>
      <c r="C91" s="39" t="s">
        <v>197</v>
      </c>
      <c r="D91" s="39" t="s">
        <v>197</v>
      </c>
      <c r="E91" s="40" t="s">
        <v>305</v>
      </c>
      <c r="F91" s="102">
        <f>G91+H91</f>
        <v>100587</v>
      </c>
      <c r="G91" s="102">
        <v>93487</v>
      </c>
      <c r="H91" s="102">
        <v>7100</v>
      </c>
      <c r="I91" s="102">
        <v>94583.3</v>
      </c>
      <c r="J91" s="102">
        <v>94583.3</v>
      </c>
      <c r="K91" s="102"/>
      <c r="L91" s="115">
        <f>L93+L94+L95+L96</f>
        <v>104995</v>
      </c>
      <c r="M91" s="115">
        <f>M93+M94+M95+M96</f>
        <v>104995</v>
      </c>
      <c r="N91" s="92"/>
      <c r="O91" s="95">
        <f>Q91+P91</f>
        <v>10411.699999999997</v>
      </c>
      <c r="P91" s="95">
        <f t="shared" ref="P91" si="38">M91-J91</f>
        <v>10411.699999999997</v>
      </c>
      <c r="Q91" s="95">
        <f t="shared" ref="Q91" si="39">N91-K91</f>
        <v>0</v>
      </c>
      <c r="R91" s="115">
        <f>R93+R94+R95+R96</f>
        <v>104995</v>
      </c>
      <c r="S91" s="115">
        <f>S93+S94+S95+S96</f>
        <v>104995</v>
      </c>
      <c r="T91" s="92"/>
      <c r="U91" s="115">
        <f>U93+U94+U95+U96</f>
        <v>104995</v>
      </c>
      <c r="V91" s="115">
        <f>V93+V94+V95+V96</f>
        <v>104995</v>
      </c>
      <c r="W91" s="92"/>
      <c r="X91" s="82"/>
    </row>
    <row r="92" spans="1:256" ht="12.75" customHeight="1" x14ac:dyDescent="0.15">
      <c r="A92" s="38"/>
      <c r="B92" s="39"/>
      <c r="C92" s="39"/>
      <c r="D92" s="39"/>
      <c r="E92" s="21" t="s">
        <v>5</v>
      </c>
      <c r="F92" s="101"/>
      <c r="G92" s="101"/>
      <c r="H92" s="101"/>
      <c r="I92" s="101"/>
      <c r="J92" s="101"/>
      <c r="K92" s="101"/>
      <c r="L92" s="121"/>
      <c r="M92" s="121"/>
      <c r="N92" s="92"/>
      <c r="O92" s="92"/>
      <c r="P92" s="92"/>
      <c r="Q92" s="92"/>
      <c r="R92" s="121"/>
      <c r="S92" s="121"/>
      <c r="T92" s="92"/>
      <c r="U92" s="121"/>
      <c r="V92" s="121"/>
      <c r="W92" s="92"/>
      <c r="X92" s="82"/>
    </row>
    <row r="93" spans="1:256" s="6" customFormat="1" ht="28.5" customHeight="1" x14ac:dyDescent="0.15">
      <c r="A93" s="15" t="s">
        <v>306</v>
      </c>
      <c r="B93" s="12" t="s">
        <v>304</v>
      </c>
      <c r="C93" s="12" t="s">
        <v>200</v>
      </c>
      <c r="D93" s="12" t="s">
        <v>197</v>
      </c>
      <c r="E93" s="41" t="s">
        <v>307</v>
      </c>
      <c r="F93" s="104"/>
      <c r="G93" s="104"/>
      <c r="H93" s="104"/>
      <c r="I93" s="104"/>
      <c r="J93" s="104"/>
      <c r="K93" s="104"/>
      <c r="L93" s="115"/>
      <c r="M93" s="115"/>
      <c r="N93" s="95"/>
      <c r="O93" s="95"/>
      <c r="P93" s="95"/>
      <c r="Q93" s="95"/>
      <c r="R93" s="115"/>
      <c r="S93" s="115"/>
      <c r="T93" s="95"/>
      <c r="U93" s="115"/>
      <c r="V93" s="115"/>
      <c r="W93" s="95"/>
      <c r="X93" s="82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12.75" customHeight="1" x14ac:dyDescent="0.15">
      <c r="A94" s="38"/>
      <c r="B94" s="39"/>
      <c r="C94" s="39"/>
      <c r="D94" s="39"/>
      <c r="E94" s="21" t="s">
        <v>202</v>
      </c>
      <c r="F94" s="101"/>
      <c r="G94" s="101"/>
      <c r="H94" s="101"/>
      <c r="I94" s="101"/>
      <c r="J94" s="101"/>
      <c r="K94" s="101"/>
      <c r="L94" s="121"/>
      <c r="M94" s="121"/>
      <c r="N94" s="92"/>
      <c r="O94" s="92"/>
      <c r="P94" s="92"/>
      <c r="Q94" s="92"/>
      <c r="R94" s="121"/>
      <c r="S94" s="121"/>
      <c r="T94" s="92"/>
      <c r="U94" s="121"/>
      <c r="V94" s="121"/>
      <c r="W94" s="92"/>
      <c r="X94" s="82"/>
    </row>
    <row r="95" spans="1:256" ht="12.75" customHeight="1" x14ac:dyDescent="0.15">
      <c r="A95" s="38" t="s">
        <v>308</v>
      </c>
      <c r="B95" s="39" t="s">
        <v>304</v>
      </c>
      <c r="C95" s="39" t="s">
        <v>200</v>
      </c>
      <c r="D95" s="39" t="s">
        <v>200</v>
      </c>
      <c r="E95" s="21" t="s">
        <v>307</v>
      </c>
      <c r="F95" s="101"/>
      <c r="G95" s="101"/>
      <c r="H95" s="101"/>
      <c r="I95" s="101"/>
      <c r="J95" s="101"/>
      <c r="K95" s="101"/>
      <c r="L95" s="121"/>
      <c r="M95" s="121"/>
      <c r="N95" s="92"/>
      <c r="O95" s="92"/>
      <c r="P95" s="92"/>
      <c r="Q95" s="92"/>
      <c r="R95" s="121"/>
      <c r="S95" s="121"/>
      <c r="T95" s="92"/>
      <c r="U95" s="121"/>
      <c r="V95" s="121"/>
      <c r="W95" s="92"/>
      <c r="X95" s="82"/>
    </row>
    <row r="96" spans="1:256" s="6" customFormat="1" ht="28.5" customHeight="1" x14ac:dyDescent="0.15">
      <c r="A96" s="15" t="s">
        <v>309</v>
      </c>
      <c r="B96" s="12" t="s">
        <v>304</v>
      </c>
      <c r="C96" s="12" t="s">
        <v>224</v>
      </c>
      <c r="D96" s="12" t="s">
        <v>197</v>
      </c>
      <c r="E96" s="41" t="s">
        <v>310</v>
      </c>
      <c r="F96" s="104">
        <f>G96+H96</f>
        <v>97630.9</v>
      </c>
      <c r="G96" s="104">
        <v>90530.9</v>
      </c>
      <c r="H96" s="104">
        <v>7100</v>
      </c>
      <c r="I96" s="104">
        <v>94583.3</v>
      </c>
      <c r="J96" s="104">
        <v>94583.3</v>
      </c>
      <c r="K96" s="104"/>
      <c r="L96" s="115">
        <f>L98+L99+L100+L101</f>
        <v>104995</v>
      </c>
      <c r="M96" s="115">
        <f>M98+M99+M100+M101</f>
        <v>104995</v>
      </c>
      <c r="N96" s="95"/>
      <c r="O96" s="95">
        <f>Q96+P96</f>
        <v>10411.699999999997</v>
      </c>
      <c r="P96" s="95">
        <f t="shared" ref="P96" si="40">M96-J96</f>
        <v>10411.699999999997</v>
      </c>
      <c r="Q96" s="95">
        <f t="shared" ref="Q96" si="41">N96-K96</f>
        <v>0</v>
      </c>
      <c r="R96" s="115">
        <f>R98+R99+R100+R101</f>
        <v>104995</v>
      </c>
      <c r="S96" s="115">
        <f>S98+S99+S100+S101</f>
        <v>104995</v>
      </c>
      <c r="T96" s="95"/>
      <c r="U96" s="115">
        <f>U98+U99+U100+U101</f>
        <v>104995</v>
      </c>
      <c r="V96" s="115">
        <f>V98+V99+V100+V101</f>
        <v>104995</v>
      </c>
      <c r="W96" s="95"/>
      <c r="X96" s="82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ht="12.75" customHeight="1" x14ac:dyDescent="0.15">
      <c r="A97" s="38"/>
      <c r="B97" s="39"/>
      <c r="C97" s="39"/>
      <c r="D97" s="39"/>
      <c r="E97" s="21" t="s">
        <v>202</v>
      </c>
      <c r="F97" s="101"/>
      <c r="G97" s="101"/>
      <c r="H97" s="101"/>
      <c r="I97" s="101"/>
      <c r="J97" s="101"/>
      <c r="K97" s="101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82"/>
    </row>
    <row r="98" spans="1:256" ht="12.75" customHeight="1" x14ac:dyDescent="0.15">
      <c r="A98" s="38" t="s">
        <v>311</v>
      </c>
      <c r="B98" s="39" t="s">
        <v>304</v>
      </c>
      <c r="C98" s="39" t="s">
        <v>224</v>
      </c>
      <c r="D98" s="39" t="s">
        <v>200</v>
      </c>
      <c r="E98" s="21" t="s">
        <v>312</v>
      </c>
      <c r="F98" s="101">
        <v>26771.5</v>
      </c>
      <c r="G98" s="101">
        <v>26771.5</v>
      </c>
      <c r="H98" s="101"/>
      <c r="I98" s="101">
        <v>30272.7</v>
      </c>
      <c r="J98" s="101">
        <v>30272.7</v>
      </c>
      <c r="K98" s="101"/>
      <c r="L98" s="95">
        <v>34545</v>
      </c>
      <c r="M98" s="95">
        <v>34545</v>
      </c>
      <c r="N98" s="92"/>
      <c r="O98" s="95">
        <f t="shared" ref="O98:O101" si="42">Q98+P98</f>
        <v>4272.2999999999993</v>
      </c>
      <c r="P98" s="95">
        <f t="shared" ref="P98" si="43">M98-J98</f>
        <v>4272.2999999999993</v>
      </c>
      <c r="Q98" s="95">
        <f t="shared" ref="Q98" si="44">N98-K98</f>
        <v>0</v>
      </c>
      <c r="R98" s="95">
        <v>34545</v>
      </c>
      <c r="S98" s="95">
        <v>34545</v>
      </c>
      <c r="T98" s="92"/>
      <c r="U98" s="95">
        <v>34545</v>
      </c>
      <c r="V98" s="95">
        <v>34545</v>
      </c>
      <c r="W98" s="92"/>
      <c r="X98" s="82"/>
    </row>
    <row r="99" spans="1:256" ht="12.75" customHeight="1" x14ac:dyDescent="0.15">
      <c r="A99" s="38" t="s">
        <v>313</v>
      </c>
      <c r="B99" s="39" t="s">
        <v>304</v>
      </c>
      <c r="C99" s="39" t="s">
        <v>224</v>
      </c>
      <c r="D99" s="39" t="s">
        <v>224</v>
      </c>
      <c r="E99" s="21" t="s">
        <v>314</v>
      </c>
      <c r="F99" s="101"/>
      <c r="G99" s="101"/>
      <c r="H99" s="101"/>
      <c r="I99" s="101"/>
      <c r="J99" s="101"/>
      <c r="K99" s="101"/>
      <c r="L99" s="92"/>
      <c r="M99" s="92"/>
      <c r="N99" s="92"/>
      <c r="O99" s="95">
        <f t="shared" si="42"/>
        <v>0</v>
      </c>
      <c r="P99" s="92"/>
      <c r="Q99" s="92"/>
      <c r="R99" s="92"/>
      <c r="S99" s="92"/>
      <c r="T99" s="92"/>
      <c r="U99" s="92"/>
      <c r="V99" s="92"/>
      <c r="W99" s="92"/>
      <c r="X99" s="82"/>
    </row>
    <row r="100" spans="1:256" ht="12.75" customHeight="1" x14ac:dyDescent="0.15">
      <c r="A100" s="38" t="s">
        <v>315</v>
      </c>
      <c r="B100" s="39" t="s">
        <v>304</v>
      </c>
      <c r="C100" s="39" t="s">
        <v>224</v>
      </c>
      <c r="D100" s="39" t="s">
        <v>206</v>
      </c>
      <c r="E100" s="21" t="s">
        <v>316</v>
      </c>
      <c r="F100" s="101">
        <f>G100+H100</f>
        <v>39566.699999999997</v>
      </c>
      <c r="G100" s="101">
        <v>32466.7</v>
      </c>
      <c r="H100" s="101">
        <v>7100</v>
      </c>
      <c r="I100" s="101">
        <v>30458.7</v>
      </c>
      <c r="J100" s="101">
        <v>30458.7</v>
      </c>
      <c r="K100" s="101"/>
      <c r="L100" s="95">
        <v>34600</v>
      </c>
      <c r="M100" s="95">
        <v>34600</v>
      </c>
      <c r="N100" s="92"/>
      <c r="O100" s="95">
        <f t="shared" si="42"/>
        <v>4141.2999999999993</v>
      </c>
      <c r="P100" s="95">
        <f t="shared" ref="P100:P101" si="45">M100-J100</f>
        <v>4141.2999999999993</v>
      </c>
      <c r="Q100" s="95">
        <f t="shared" ref="Q100:Q101" si="46">N100-K100</f>
        <v>0</v>
      </c>
      <c r="R100" s="95">
        <v>34600</v>
      </c>
      <c r="S100" s="95">
        <v>34600</v>
      </c>
      <c r="T100" s="92"/>
      <c r="U100" s="95">
        <v>34600</v>
      </c>
      <c r="V100" s="95">
        <v>34600</v>
      </c>
      <c r="W100" s="92"/>
      <c r="X100" s="82"/>
    </row>
    <row r="101" spans="1:256" ht="12.75" customHeight="1" x14ac:dyDescent="0.15">
      <c r="A101" s="38" t="s">
        <v>317</v>
      </c>
      <c r="B101" s="39" t="s">
        <v>304</v>
      </c>
      <c r="C101" s="39" t="s">
        <v>224</v>
      </c>
      <c r="D101" s="39" t="s">
        <v>240</v>
      </c>
      <c r="E101" s="21" t="s">
        <v>318</v>
      </c>
      <c r="F101" s="101">
        <v>31292.7</v>
      </c>
      <c r="G101" s="101">
        <f>G96-G98-G100</f>
        <v>31292.699999999993</v>
      </c>
      <c r="H101" s="101"/>
      <c r="I101" s="101">
        <v>33851.9</v>
      </c>
      <c r="J101" s="101">
        <v>33851.9</v>
      </c>
      <c r="K101" s="101"/>
      <c r="L101" s="95">
        <v>35850</v>
      </c>
      <c r="M101" s="95">
        <v>35850</v>
      </c>
      <c r="N101" s="92"/>
      <c r="O101" s="95">
        <f t="shared" si="42"/>
        <v>1998.0999999999985</v>
      </c>
      <c r="P101" s="95">
        <f t="shared" si="45"/>
        <v>1998.0999999999985</v>
      </c>
      <c r="Q101" s="95">
        <f t="shared" si="46"/>
        <v>0</v>
      </c>
      <c r="R101" s="95">
        <v>35850</v>
      </c>
      <c r="S101" s="95">
        <v>35850</v>
      </c>
      <c r="T101" s="92"/>
      <c r="U101" s="95">
        <v>35850</v>
      </c>
      <c r="V101" s="95">
        <v>35850</v>
      </c>
      <c r="W101" s="92"/>
      <c r="X101" s="82"/>
    </row>
    <row r="102" spans="1:256" ht="12.75" customHeight="1" x14ac:dyDescent="0.15">
      <c r="A102" s="38" t="s">
        <v>319</v>
      </c>
      <c r="B102" s="39" t="s">
        <v>304</v>
      </c>
      <c r="C102" s="39" t="s">
        <v>224</v>
      </c>
      <c r="D102" s="39" t="s">
        <v>213</v>
      </c>
      <c r="E102" s="21" t="s">
        <v>320</v>
      </c>
      <c r="F102" s="101"/>
      <c r="G102" s="101"/>
      <c r="H102" s="101"/>
      <c r="I102" s="101"/>
      <c r="J102" s="101"/>
      <c r="K102" s="101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82"/>
    </row>
    <row r="103" spans="1:256" ht="12.75" customHeight="1" x14ac:dyDescent="0.15">
      <c r="A103" s="38" t="s">
        <v>321</v>
      </c>
      <c r="B103" s="39" t="s">
        <v>304</v>
      </c>
      <c r="C103" s="39" t="s">
        <v>224</v>
      </c>
      <c r="D103" s="39" t="s">
        <v>253</v>
      </c>
      <c r="E103" s="21" t="s">
        <v>322</v>
      </c>
      <c r="F103" s="101"/>
      <c r="G103" s="101"/>
      <c r="H103" s="101"/>
      <c r="I103" s="101"/>
      <c r="J103" s="101"/>
      <c r="K103" s="101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82"/>
    </row>
    <row r="104" spans="1:256" s="6" customFormat="1" ht="28.5" customHeight="1" x14ac:dyDescent="0.15">
      <c r="A104" s="15" t="s">
        <v>323</v>
      </c>
      <c r="B104" s="12" t="s">
        <v>304</v>
      </c>
      <c r="C104" s="12" t="s">
        <v>240</v>
      </c>
      <c r="D104" s="12" t="s">
        <v>197</v>
      </c>
      <c r="E104" s="41" t="s">
        <v>324</v>
      </c>
      <c r="F104" s="104"/>
      <c r="G104" s="104"/>
      <c r="H104" s="104"/>
      <c r="I104" s="104"/>
      <c r="J104" s="104"/>
      <c r="K104" s="104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82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12.75" customHeight="1" x14ac:dyDescent="0.15">
      <c r="A105" s="38"/>
      <c r="B105" s="39"/>
      <c r="C105" s="39"/>
      <c r="D105" s="39"/>
      <c r="E105" s="21" t="s">
        <v>202</v>
      </c>
      <c r="F105" s="101"/>
      <c r="G105" s="101"/>
      <c r="H105" s="101"/>
      <c r="I105" s="101"/>
      <c r="J105" s="101"/>
      <c r="K105" s="101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82"/>
    </row>
    <row r="106" spans="1:256" ht="12.75" customHeight="1" x14ac:dyDescent="0.15">
      <c r="A106" s="38" t="s">
        <v>325</v>
      </c>
      <c r="B106" s="39" t="s">
        <v>304</v>
      </c>
      <c r="C106" s="39" t="s">
        <v>240</v>
      </c>
      <c r="D106" s="39" t="s">
        <v>200</v>
      </c>
      <c r="E106" s="21" t="s">
        <v>326</v>
      </c>
      <c r="F106" s="101"/>
      <c r="G106" s="101"/>
      <c r="H106" s="101"/>
      <c r="I106" s="101"/>
      <c r="J106" s="101"/>
      <c r="K106" s="101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82"/>
    </row>
    <row r="107" spans="1:256" ht="12.75" customHeight="1" x14ac:dyDescent="0.15">
      <c r="A107" s="38" t="s">
        <v>327</v>
      </c>
      <c r="B107" s="39" t="s">
        <v>304</v>
      </c>
      <c r="C107" s="39" t="s">
        <v>240</v>
      </c>
      <c r="D107" s="39" t="s">
        <v>206</v>
      </c>
      <c r="E107" s="21" t="s">
        <v>328</v>
      </c>
      <c r="F107" s="101"/>
      <c r="G107" s="101"/>
      <c r="H107" s="101"/>
      <c r="I107" s="101"/>
      <c r="J107" s="101"/>
      <c r="K107" s="101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82"/>
    </row>
    <row r="108" spans="1:256" ht="12.75" customHeight="1" x14ac:dyDescent="0.15">
      <c r="A108" s="38" t="s">
        <v>329</v>
      </c>
      <c r="B108" s="39" t="s">
        <v>330</v>
      </c>
      <c r="C108" s="39" t="s">
        <v>197</v>
      </c>
      <c r="D108" s="39" t="s">
        <v>197</v>
      </c>
      <c r="E108" s="40" t="s">
        <v>331</v>
      </c>
      <c r="F108" s="102">
        <f>G108+H108</f>
        <v>604261.69999999995</v>
      </c>
      <c r="G108" s="102">
        <v>585396</v>
      </c>
      <c r="H108" s="102">
        <v>18865.7</v>
      </c>
      <c r="I108" s="102">
        <f>J108+K108</f>
        <v>766031.9</v>
      </c>
      <c r="J108" s="102">
        <v>657577.9</v>
      </c>
      <c r="K108" s="102">
        <v>108454</v>
      </c>
      <c r="L108" s="121">
        <f>L110+L118</f>
        <v>918832</v>
      </c>
      <c r="M108" s="121">
        <f>M110+M118</f>
        <v>698832</v>
      </c>
      <c r="N108" s="121">
        <f>N110+N118</f>
        <v>220000</v>
      </c>
      <c r="O108" s="95">
        <f>Q108+P108</f>
        <v>152800.09999999998</v>
      </c>
      <c r="P108" s="95">
        <f t="shared" ref="P108" si="47">M108-J108</f>
        <v>41254.099999999977</v>
      </c>
      <c r="Q108" s="95">
        <f t="shared" ref="Q108" si="48">N108-K108</f>
        <v>111546</v>
      </c>
      <c r="R108" s="121">
        <f t="shared" ref="R108:W108" si="49">R110+R118</f>
        <v>918832</v>
      </c>
      <c r="S108" s="121">
        <f t="shared" si="49"/>
        <v>698832</v>
      </c>
      <c r="T108" s="121">
        <f t="shared" si="49"/>
        <v>220000</v>
      </c>
      <c r="U108" s="121">
        <f t="shared" si="49"/>
        <v>918832</v>
      </c>
      <c r="V108" s="121">
        <f t="shared" si="49"/>
        <v>698832</v>
      </c>
      <c r="W108" s="121">
        <f t="shared" si="49"/>
        <v>220000</v>
      </c>
      <c r="X108" s="82"/>
    </row>
    <row r="109" spans="1:256" ht="12.75" customHeight="1" x14ac:dyDescent="0.15">
      <c r="A109" s="38"/>
      <c r="B109" s="39"/>
      <c r="C109" s="39"/>
      <c r="D109" s="39"/>
      <c r="E109" s="21" t="s">
        <v>5</v>
      </c>
      <c r="F109" s="101"/>
      <c r="G109" s="101"/>
      <c r="H109" s="101"/>
      <c r="I109" s="101"/>
      <c r="J109" s="101"/>
      <c r="K109" s="101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82"/>
    </row>
    <row r="110" spans="1:256" s="6" customFormat="1" ht="28.5" customHeight="1" x14ac:dyDescent="0.15">
      <c r="A110" s="15" t="s">
        <v>332</v>
      </c>
      <c r="B110" s="12" t="s">
        <v>330</v>
      </c>
      <c r="C110" s="12" t="s">
        <v>200</v>
      </c>
      <c r="D110" s="12" t="s">
        <v>197</v>
      </c>
      <c r="E110" s="41" t="s">
        <v>333</v>
      </c>
      <c r="F110" s="101">
        <f>G110+H110</f>
        <v>459108.10000000003</v>
      </c>
      <c r="G110" s="101">
        <v>440242.4</v>
      </c>
      <c r="H110" s="101">
        <v>18865.7</v>
      </c>
      <c r="I110" s="101">
        <v>614126</v>
      </c>
      <c r="J110" s="101">
        <v>505672</v>
      </c>
      <c r="K110" s="101">
        <v>108454</v>
      </c>
      <c r="L110" s="95">
        <f>M110+N110</f>
        <v>761872</v>
      </c>
      <c r="M110" s="95">
        <v>541872</v>
      </c>
      <c r="N110" s="95">
        <v>220000</v>
      </c>
      <c r="O110" s="95">
        <f>Q110+P110</f>
        <v>147746</v>
      </c>
      <c r="P110" s="95">
        <f t="shared" ref="P110" si="50">M110-J110</f>
        <v>36200</v>
      </c>
      <c r="Q110" s="95">
        <f t="shared" ref="Q110" si="51">N110-K110</f>
        <v>111546</v>
      </c>
      <c r="R110" s="95">
        <f>S110+T110</f>
        <v>761872</v>
      </c>
      <c r="S110" s="95">
        <v>541872</v>
      </c>
      <c r="T110" s="95">
        <v>220000</v>
      </c>
      <c r="U110" s="95">
        <f>V110+W110</f>
        <v>761872</v>
      </c>
      <c r="V110" s="95">
        <v>541872</v>
      </c>
      <c r="W110" s="95">
        <v>220000</v>
      </c>
      <c r="X110" s="82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ht="12.75" customHeight="1" x14ac:dyDescent="0.15">
      <c r="A111" s="38"/>
      <c r="B111" s="39"/>
      <c r="C111" s="39"/>
      <c r="D111" s="39"/>
      <c r="E111" s="21" t="s">
        <v>202</v>
      </c>
      <c r="F111" s="101"/>
      <c r="G111" s="101"/>
      <c r="H111" s="101"/>
      <c r="I111" s="101"/>
      <c r="J111" s="101"/>
      <c r="K111" s="101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82"/>
    </row>
    <row r="112" spans="1:256" ht="12.75" customHeight="1" x14ac:dyDescent="0.15">
      <c r="A112" s="38" t="s">
        <v>334</v>
      </c>
      <c r="B112" s="39" t="s">
        <v>330</v>
      </c>
      <c r="C112" s="39" t="s">
        <v>200</v>
      </c>
      <c r="D112" s="39" t="s">
        <v>200</v>
      </c>
      <c r="E112" s="21" t="s">
        <v>335</v>
      </c>
      <c r="F112" s="101">
        <f>G112+H112</f>
        <v>459108.10000000003</v>
      </c>
      <c r="G112" s="101">
        <v>440242.4</v>
      </c>
      <c r="H112" s="101">
        <v>18865.7</v>
      </c>
      <c r="I112" s="101">
        <v>614126</v>
      </c>
      <c r="J112" s="101">
        <v>505672</v>
      </c>
      <c r="K112" s="101">
        <v>108454</v>
      </c>
      <c r="L112" s="95">
        <f>M112+N112</f>
        <v>761872</v>
      </c>
      <c r="M112" s="95">
        <v>541872</v>
      </c>
      <c r="N112" s="95">
        <v>220000</v>
      </c>
      <c r="O112" s="95">
        <f>Q112+P112</f>
        <v>147746</v>
      </c>
      <c r="P112" s="95">
        <f t="shared" ref="P112" si="52">M112-J112</f>
        <v>36200</v>
      </c>
      <c r="Q112" s="95">
        <f t="shared" ref="Q112" si="53">N112-K112</f>
        <v>111546</v>
      </c>
      <c r="R112" s="95">
        <f>S112+T112</f>
        <v>761872</v>
      </c>
      <c r="S112" s="95">
        <v>541872</v>
      </c>
      <c r="T112" s="95">
        <v>220000</v>
      </c>
      <c r="U112" s="95">
        <f>V112+W112</f>
        <v>761872</v>
      </c>
      <c r="V112" s="95">
        <v>541872</v>
      </c>
      <c r="W112" s="95">
        <v>220000</v>
      </c>
      <c r="X112" s="82"/>
    </row>
    <row r="113" spans="1:256" ht="12.75" customHeight="1" x14ac:dyDescent="0.15">
      <c r="A113" s="38" t="s">
        <v>336</v>
      </c>
      <c r="B113" s="39" t="s">
        <v>330</v>
      </c>
      <c r="C113" s="39" t="s">
        <v>200</v>
      </c>
      <c r="D113" s="39" t="s">
        <v>224</v>
      </c>
      <c r="E113" s="21" t="s">
        <v>337</v>
      </c>
      <c r="F113" s="101"/>
      <c r="G113" s="101"/>
      <c r="H113" s="101"/>
      <c r="I113" s="101"/>
      <c r="J113" s="101"/>
      <c r="K113" s="101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82"/>
    </row>
    <row r="114" spans="1:256" s="6" customFormat="1" ht="28.5" customHeight="1" x14ac:dyDescent="0.15">
      <c r="A114" s="15" t="s">
        <v>338</v>
      </c>
      <c r="B114" s="12" t="s">
        <v>330</v>
      </c>
      <c r="C114" s="12" t="s">
        <v>224</v>
      </c>
      <c r="D114" s="12" t="s">
        <v>197</v>
      </c>
      <c r="E114" s="41" t="s">
        <v>339</v>
      </c>
      <c r="F114" s="104"/>
      <c r="G114" s="104"/>
      <c r="H114" s="104"/>
      <c r="I114" s="104"/>
      <c r="J114" s="104"/>
      <c r="K114" s="104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82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ht="12.75" customHeight="1" x14ac:dyDescent="0.15">
      <c r="A115" s="38"/>
      <c r="B115" s="39"/>
      <c r="C115" s="39"/>
      <c r="D115" s="39"/>
      <c r="E115" s="21" t="s">
        <v>202</v>
      </c>
      <c r="F115" s="101"/>
      <c r="G115" s="101"/>
      <c r="H115" s="101"/>
      <c r="I115" s="101"/>
      <c r="J115" s="101"/>
      <c r="K115" s="101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82"/>
    </row>
    <row r="116" spans="1:256" ht="12.75" customHeight="1" x14ac:dyDescent="0.15">
      <c r="A116" s="38" t="s">
        <v>340</v>
      </c>
      <c r="B116" s="39" t="s">
        <v>330</v>
      </c>
      <c r="C116" s="39" t="s">
        <v>224</v>
      </c>
      <c r="D116" s="39" t="s">
        <v>200</v>
      </c>
      <c r="E116" s="21" t="s">
        <v>341</v>
      </c>
      <c r="F116" s="101"/>
      <c r="G116" s="101"/>
      <c r="H116" s="101"/>
      <c r="I116" s="101"/>
      <c r="J116" s="101"/>
      <c r="K116" s="101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82"/>
    </row>
    <row r="117" spans="1:256" ht="12.75" customHeight="1" x14ac:dyDescent="0.15">
      <c r="A117" s="38" t="s">
        <v>342</v>
      </c>
      <c r="B117" s="39" t="s">
        <v>330</v>
      </c>
      <c r="C117" s="39" t="s">
        <v>224</v>
      </c>
      <c r="D117" s="39" t="s">
        <v>224</v>
      </c>
      <c r="E117" s="21" t="s">
        <v>343</v>
      </c>
      <c r="F117" s="101"/>
      <c r="G117" s="101"/>
      <c r="H117" s="101"/>
      <c r="I117" s="101"/>
      <c r="J117" s="101"/>
      <c r="K117" s="101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82"/>
    </row>
    <row r="118" spans="1:256" s="6" customFormat="1" ht="28.5" customHeight="1" x14ac:dyDescent="0.15">
      <c r="A118" s="15" t="s">
        <v>344</v>
      </c>
      <c r="B118" s="12" t="s">
        <v>330</v>
      </c>
      <c r="C118" s="12" t="s">
        <v>213</v>
      </c>
      <c r="D118" s="12" t="s">
        <v>197</v>
      </c>
      <c r="E118" s="41" t="s">
        <v>345</v>
      </c>
      <c r="F118" s="104">
        <v>145153.60000000001</v>
      </c>
      <c r="G118" s="104">
        <f>G108-G112</f>
        <v>145153.59999999998</v>
      </c>
      <c r="H118" s="104"/>
      <c r="I118" s="104">
        <f>I108-I112</f>
        <v>151905.90000000002</v>
      </c>
      <c r="J118" s="104">
        <f>J108-J112</f>
        <v>151905.90000000002</v>
      </c>
      <c r="K118" s="104"/>
      <c r="L118" s="95">
        <v>156960</v>
      </c>
      <c r="M118" s="95">
        <v>156960</v>
      </c>
      <c r="N118" s="95"/>
      <c r="O118" s="95">
        <f>Q118+P118</f>
        <v>5054.0999999999767</v>
      </c>
      <c r="P118" s="95">
        <f t="shared" ref="P118" si="54">M118-J118</f>
        <v>5054.0999999999767</v>
      </c>
      <c r="Q118" s="95">
        <f t="shared" ref="Q118" si="55">N118-K118</f>
        <v>0</v>
      </c>
      <c r="R118" s="95">
        <v>156960</v>
      </c>
      <c r="S118" s="95">
        <v>156960</v>
      </c>
      <c r="T118" s="95"/>
      <c r="U118" s="95">
        <v>156960</v>
      </c>
      <c r="V118" s="95">
        <v>156960</v>
      </c>
      <c r="W118" s="95"/>
      <c r="X118" s="82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ht="12.75" customHeight="1" x14ac:dyDescent="0.15">
      <c r="A119" s="38"/>
      <c r="B119" s="39"/>
      <c r="C119" s="39"/>
      <c r="D119" s="39"/>
      <c r="E119" s="21" t="s">
        <v>202</v>
      </c>
      <c r="F119" s="101"/>
      <c r="G119" s="101"/>
      <c r="H119" s="101"/>
      <c r="I119" s="101"/>
      <c r="J119" s="101"/>
      <c r="K119" s="101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82"/>
    </row>
    <row r="120" spans="1:256" ht="12.75" customHeight="1" x14ac:dyDescent="0.15">
      <c r="A120" s="38" t="s">
        <v>346</v>
      </c>
      <c r="B120" s="39" t="s">
        <v>330</v>
      </c>
      <c r="C120" s="39" t="s">
        <v>213</v>
      </c>
      <c r="D120" s="39" t="s">
        <v>200</v>
      </c>
      <c r="E120" s="21" t="s">
        <v>347</v>
      </c>
      <c r="F120" s="101">
        <v>145153.60000000001</v>
      </c>
      <c r="G120" s="101">
        <v>145153.60000000001</v>
      </c>
      <c r="H120" s="101"/>
      <c r="I120" s="101">
        <v>151905.9</v>
      </c>
      <c r="J120" s="101">
        <v>151905.9</v>
      </c>
      <c r="K120" s="101"/>
      <c r="L120" s="95">
        <v>156960</v>
      </c>
      <c r="M120" s="95">
        <v>156960</v>
      </c>
      <c r="N120" s="92"/>
      <c r="O120" s="95">
        <f>Q120+P120</f>
        <v>5054.1000000000058</v>
      </c>
      <c r="P120" s="95">
        <f t="shared" ref="P120" si="56">M120-J120</f>
        <v>5054.1000000000058</v>
      </c>
      <c r="Q120" s="95">
        <f t="shared" ref="Q120" si="57">N120-K120</f>
        <v>0</v>
      </c>
      <c r="R120" s="95">
        <v>156960</v>
      </c>
      <c r="S120" s="95">
        <v>156960</v>
      </c>
      <c r="T120" s="92"/>
      <c r="U120" s="95">
        <v>156960</v>
      </c>
      <c r="V120" s="95">
        <v>156960</v>
      </c>
      <c r="W120" s="92"/>
      <c r="X120" s="82"/>
    </row>
    <row r="121" spans="1:256" s="6" customFormat="1" ht="28.5" customHeight="1" x14ac:dyDescent="0.15">
      <c r="A121" s="15" t="s">
        <v>348</v>
      </c>
      <c r="B121" s="12" t="s">
        <v>330</v>
      </c>
      <c r="C121" s="12" t="s">
        <v>217</v>
      </c>
      <c r="D121" s="12" t="s">
        <v>197</v>
      </c>
      <c r="E121" s="41" t="s">
        <v>349</v>
      </c>
      <c r="F121" s="104"/>
      <c r="G121" s="104"/>
      <c r="H121" s="104"/>
      <c r="I121" s="104"/>
      <c r="J121" s="104"/>
      <c r="K121" s="104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82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ht="12.75" customHeight="1" x14ac:dyDescent="0.15">
      <c r="A122" s="38"/>
      <c r="B122" s="39"/>
      <c r="C122" s="39"/>
      <c r="D122" s="39"/>
      <c r="E122" s="21" t="s">
        <v>202</v>
      </c>
      <c r="F122" s="101"/>
      <c r="G122" s="101"/>
      <c r="H122" s="101"/>
      <c r="I122" s="101"/>
      <c r="J122" s="101"/>
      <c r="K122" s="101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82"/>
    </row>
    <row r="123" spans="1:256" ht="12.75" customHeight="1" x14ac:dyDescent="0.15">
      <c r="A123" s="38" t="s">
        <v>350</v>
      </c>
      <c r="B123" s="39" t="s">
        <v>330</v>
      </c>
      <c r="C123" s="39" t="s">
        <v>217</v>
      </c>
      <c r="D123" s="39" t="s">
        <v>200</v>
      </c>
      <c r="E123" s="21" t="s">
        <v>349</v>
      </c>
      <c r="F123" s="101"/>
      <c r="G123" s="101"/>
      <c r="H123" s="101"/>
      <c r="I123" s="101"/>
      <c r="J123" s="101"/>
      <c r="K123" s="101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82"/>
    </row>
    <row r="124" spans="1:256" ht="12.75" customHeight="1" x14ac:dyDescent="0.15">
      <c r="A124" s="38" t="s">
        <v>351</v>
      </c>
      <c r="B124" s="39" t="s">
        <v>352</v>
      </c>
      <c r="C124" s="39" t="s">
        <v>197</v>
      </c>
      <c r="D124" s="39" t="s">
        <v>197</v>
      </c>
      <c r="E124" s="40" t="s">
        <v>353</v>
      </c>
      <c r="F124" s="102">
        <v>32599.599999999999</v>
      </c>
      <c r="G124" s="102">
        <v>32599.599999999999</v>
      </c>
      <c r="H124" s="102"/>
      <c r="I124" s="102">
        <v>23000</v>
      </c>
      <c r="J124" s="102">
        <v>23000</v>
      </c>
      <c r="K124" s="102"/>
      <c r="L124" s="102">
        <v>23000</v>
      </c>
      <c r="M124" s="102">
        <v>23000</v>
      </c>
      <c r="N124" s="92"/>
      <c r="O124" s="95">
        <f>Q124+P124</f>
        <v>0</v>
      </c>
      <c r="P124" s="95">
        <f t="shared" ref="P124" si="58">M124-J124</f>
        <v>0</v>
      </c>
      <c r="Q124" s="95">
        <f t="shared" ref="Q124" si="59">N124-K124</f>
        <v>0</v>
      </c>
      <c r="R124" s="102">
        <v>23000</v>
      </c>
      <c r="S124" s="102">
        <v>23000</v>
      </c>
      <c r="T124" s="92"/>
      <c r="U124" s="102">
        <v>23000</v>
      </c>
      <c r="V124" s="102">
        <v>23000</v>
      </c>
      <c r="W124" s="92"/>
      <c r="X124" s="82"/>
    </row>
    <row r="125" spans="1:256" ht="12.75" customHeight="1" x14ac:dyDescent="0.15">
      <c r="A125" s="38"/>
      <c r="B125" s="39"/>
      <c r="C125" s="39"/>
      <c r="D125" s="39"/>
      <c r="E125" s="21" t="s">
        <v>5</v>
      </c>
      <c r="F125" s="101"/>
      <c r="G125" s="101"/>
      <c r="H125" s="101"/>
      <c r="I125" s="101"/>
      <c r="J125" s="101"/>
      <c r="K125" s="101"/>
      <c r="L125" s="101"/>
      <c r="M125" s="101"/>
      <c r="N125" s="92"/>
      <c r="O125" s="92"/>
      <c r="P125" s="92"/>
      <c r="Q125" s="92"/>
      <c r="R125" s="101"/>
      <c r="S125" s="101"/>
      <c r="T125" s="92"/>
      <c r="U125" s="101"/>
      <c r="V125" s="101"/>
      <c r="W125" s="92"/>
      <c r="X125" s="82"/>
    </row>
    <row r="126" spans="1:256" s="6" customFormat="1" ht="28.5" customHeight="1" x14ac:dyDescent="0.15">
      <c r="A126" s="15" t="s">
        <v>354</v>
      </c>
      <c r="B126" s="12" t="s">
        <v>352</v>
      </c>
      <c r="C126" s="12" t="s">
        <v>206</v>
      </c>
      <c r="D126" s="12" t="s">
        <v>197</v>
      </c>
      <c r="E126" s="41" t="s">
        <v>355</v>
      </c>
      <c r="F126" s="104"/>
      <c r="G126" s="104"/>
      <c r="H126" s="104"/>
      <c r="I126" s="104"/>
      <c r="J126" s="104"/>
      <c r="K126" s="104"/>
      <c r="L126" s="104"/>
      <c r="M126" s="104"/>
      <c r="N126" s="95"/>
      <c r="O126" s="95"/>
      <c r="P126" s="95"/>
      <c r="Q126" s="95"/>
      <c r="R126" s="104"/>
      <c r="S126" s="104"/>
      <c r="T126" s="95"/>
      <c r="U126" s="104"/>
      <c r="V126" s="104"/>
      <c r="W126" s="95"/>
      <c r="X126" s="82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ht="12.75" customHeight="1" x14ac:dyDescent="0.15">
      <c r="A127" s="38"/>
      <c r="B127" s="39"/>
      <c r="C127" s="39"/>
      <c r="D127" s="39"/>
      <c r="E127" s="21" t="s">
        <v>202</v>
      </c>
      <c r="F127" s="101"/>
      <c r="G127" s="101"/>
      <c r="H127" s="101"/>
      <c r="I127" s="101"/>
      <c r="J127" s="101"/>
      <c r="K127" s="101"/>
      <c r="L127" s="101"/>
      <c r="M127" s="101"/>
      <c r="N127" s="92"/>
      <c r="O127" s="92"/>
      <c r="P127" s="92"/>
      <c r="Q127" s="92"/>
      <c r="R127" s="101"/>
      <c r="S127" s="101"/>
      <c r="T127" s="92"/>
      <c r="U127" s="101"/>
      <c r="V127" s="101"/>
      <c r="W127" s="92"/>
      <c r="X127" s="82"/>
    </row>
    <row r="128" spans="1:256" ht="12.75" customHeight="1" x14ac:dyDescent="0.15">
      <c r="A128" s="38" t="s">
        <v>356</v>
      </c>
      <c r="B128" s="39" t="s">
        <v>352</v>
      </c>
      <c r="C128" s="39" t="s">
        <v>206</v>
      </c>
      <c r="D128" s="39" t="s">
        <v>200</v>
      </c>
      <c r="E128" s="21" t="s">
        <v>355</v>
      </c>
      <c r="F128" s="101"/>
      <c r="G128" s="101"/>
      <c r="H128" s="101"/>
      <c r="I128" s="101"/>
      <c r="J128" s="101"/>
      <c r="K128" s="101"/>
      <c r="L128" s="101"/>
      <c r="M128" s="101"/>
      <c r="N128" s="92"/>
      <c r="O128" s="92"/>
      <c r="P128" s="92"/>
      <c r="Q128" s="92"/>
      <c r="R128" s="101"/>
      <c r="S128" s="101"/>
      <c r="T128" s="92"/>
      <c r="U128" s="101"/>
      <c r="V128" s="101"/>
      <c r="W128" s="92"/>
      <c r="X128" s="82"/>
    </row>
    <row r="129" spans="1:256" s="6" customFormat="1" ht="28.5" customHeight="1" x14ac:dyDescent="0.15">
      <c r="A129" s="15" t="s">
        <v>357</v>
      </c>
      <c r="B129" s="12" t="s">
        <v>352</v>
      </c>
      <c r="C129" s="12" t="s">
        <v>240</v>
      </c>
      <c r="D129" s="12" t="s">
        <v>197</v>
      </c>
      <c r="E129" s="41" t="s">
        <v>358</v>
      </c>
      <c r="F129" s="104"/>
      <c r="G129" s="104"/>
      <c r="H129" s="104"/>
      <c r="I129" s="104"/>
      <c r="J129" s="104"/>
      <c r="K129" s="104"/>
      <c r="L129" s="104"/>
      <c r="M129" s="104"/>
      <c r="N129" s="95"/>
      <c r="O129" s="95"/>
      <c r="P129" s="95"/>
      <c r="Q129" s="95"/>
      <c r="R129" s="104"/>
      <c r="S129" s="104"/>
      <c r="T129" s="95"/>
      <c r="U129" s="104"/>
      <c r="V129" s="104"/>
      <c r="W129" s="95"/>
      <c r="X129" s="82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ht="12.75" customHeight="1" x14ac:dyDescent="0.15">
      <c r="A130" s="38"/>
      <c r="B130" s="39"/>
      <c r="C130" s="39"/>
      <c r="D130" s="39"/>
      <c r="E130" s="21" t="s">
        <v>202</v>
      </c>
      <c r="F130" s="101"/>
      <c r="G130" s="101"/>
      <c r="H130" s="101"/>
      <c r="I130" s="101"/>
      <c r="J130" s="101"/>
      <c r="K130" s="101"/>
      <c r="L130" s="101"/>
      <c r="M130" s="101"/>
      <c r="N130" s="92"/>
      <c r="O130" s="92"/>
      <c r="P130" s="92"/>
      <c r="Q130" s="92"/>
      <c r="R130" s="101"/>
      <c r="S130" s="101"/>
      <c r="T130" s="92"/>
      <c r="U130" s="101"/>
      <c r="V130" s="101"/>
      <c r="W130" s="92"/>
      <c r="X130" s="82"/>
    </row>
    <row r="131" spans="1:256" ht="12.75" customHeight="1" x14ac:dyDescent="0.15">
      <c r="A131" s="38" t="s">
        <v>359</v>
      </c>
      <c r="B131" s="39" t="s">
        <v>352</v>
      </c>
      <c r="C131" s="39" t="s">
        <v>240</v>
      </c>
      <c r="D131" s="39" t="s">
        <v>200</v>
      </c>
      <c r="E131" s="21" t="s">
        <v>358</v>
      </c>
      <c r="F131" s="101"/>
      <c r="G131" s="101"/>
      <c r="H131" s="101"/>
      <c r="I131" s="101"/>
      <c r="J131" s="101"/>
      <c r="K131" s="101"/>
      <c r="L131" s="101"/>
      <c r="M131" s="101"/>
      <c r="N131" s="92"/>
      <c r="O131" s="92"/>
      <c r="P131" s="92"/>
      <c r="Q131" s="92"/>
      <c r="R131" s="101"/>
      <c r="S131" s="101"/>
      <c r="T131" s="92"/>
      <c r="U131" s="101"/>
      <c r="V131" s="101"/>
      <c r="W131" s="92"/>
      <c r="X131" s="82"/>
    </row>
    <row r="132" spans="1:256" s="6" customFormat="1" ht="28.5" customHeight="1" x14ac:dyDescent="0.15">
      <c r="A132" s="15" t="s">
        <v>360</v>
      </c>
      <c r="B132" s="12" t="s">
        <v>352</v>
      </c>
      <c r="C132" s="12" t="s">
        <v>253</v>
      </c>
      <c r="D132" s="12" t="s">
        <v>197</v>
      </c>
      <c r="E132" s="41" t="s">
        <v>361</v>
      </c>
      <c r="F132" s="104">
        <v>32599.599999999999</v>
      </c>
      <c r="G132" s="104">
        <v>32599.599999999999</v>
      </c>
      <c r="H132" s="104"/>
      <c r="I132" s="104">
        <v>23000</v>
      </c>
      <c r="J132" s="104">
        <v>23000</v>
      </c>
      <c r="K132" s="104"/>
      <c r="L132" s="104">
        <v>23000</v>
      </c>
      <c r="M132" s="104">
        <v>23000</v>
      </c>
      <c r="N132" s="95"/>
      <c r="O132" s="95">
        <f>Q132+P132</f>
        <v>0</v>
      </c>
      <c r="P132" s="95">
        <f t="shared" ref="P132" si="60">M132-J132</f>
        <v>0</v>
      </c>
      <c r="Q132" s="95">
        <f t="shared" ref="Q132" si="61">N132-K132</f>
        <v>0</v>
      </c>
      <c r="R132" s="104">
        <v>23000</v>
      </c>
      <c r="S132" s="104">
        <v>23000</v>
      </c>
      <c r="T132" s="95"/>
      <c r="U132" s="104">
        <v>23000</v>
      </c>
      <c r="V132" s="104">
        <v>23000</v>
      </c>
      <c r="W132" s="95"/>
      <c r="X132" s="82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ht="12.75" customHeight="1" x14ac:dyDescent="0.15">
      <c r="A133" s="38"/>
      <c r="B133" s="39"/>
      <c r="C133" s="39"/>
      <c r="D133" s="39"/>
      <c r="E133" s="21" t="s">
        <v>202</v>
      </c>
      <c r="F133" s="101"/>
      <c r="G133" s="101"/>
      <c r="H133" s="101"/>
      <c r="I133" s="101"/>
      <c r="J133" s="101"/>
      <c r="K133" s="101"/>
      <c r="L133" s="101"/>
      <c r="M133" s="101"/>
      <c r="N133" s="92"/>
      <c r="O133" s="92"/>
      <c r="P133" s="92"/>
      <c r="Q133" s="92"/>
      <c r="R133" s="101"/>
      <c r="S133" s="101"/>
      <c r="T133" s="92"/>
      <c r="U133" s="101"/>
      <c r="V133" s="101"/>
      <c r="W133" s="92"/>
      <c r="X133" s="82"/>
    </row>
    <row r="134" spans="1:256" ht="12.75" customHeight="1" x14ac:dyDescent="0.15">
      <c r="A134" s="38" t="s">
        <v>362</v>
      </c>
      <c r="B134" s="39" t="s">
        <v>352</v>
      </c>
      <c r="C134" s="39" t="s">
        <v>253</v>
      </c>
      <c r="D134" s="39" t="s">
        <v>200</v>
      </c>
      <c r="E134" s="21" t="s">
        <v>361</v>
      </c>
      <c r="F134" s="101">
        <v>32599.599999999999</v>
      </c>
      <c r="G134" s="101">
        <v>32599.599999999999</v>
      </c>
      <c r="H134" s="101"/>
      <c r="I134" s="101">
        <v>23000</v>
      </c>
      <c r="J134" s="101">
        <v>23000</v>
      </c>
      <c r="K134" s="101"/>
      <c r="L134" s="101">
        <v>23000</v>
      </c>
      <c r="M134" s="101">
        <v>23000</v>
      </c>
      <c r="N134" s="92"/>
      <c r="O134" s="95">
        <f>Q134+P134</f>
        <v>0</v>
      </c>
      <c r="P134" s="95">
        <f t="shared" ref="P134" si="62">M134-J134</f>
        <v>0</v>
      </c>
      <c r="Q134" s="95">
        <f t="shared" ref="Q134" si="63">N134-K134</f>
        <v>0</v>
      </c>
      <c r="R134" s="101">
        <v>23000</v>
      </c>
      <c r="S134" s="101">
        <v>23000</v>
      </c>
      <c r="T134" s="92"/>
      <c r="U134" s="101">
        <v>23000</v>
      </c>
      <c r="V134" s="101">
        <v>23000</v>
      </c>
      <c r="W134" s="92"/>
      <c r="X134" s="82"/>
    </row>
    <row r="135" spans="1:256" s="6" customFormat="1" ht="28.5" customHeight="1" x14ac:dyDescent="0.15">
      <c r="A135" s="15" t="s">
        <v>363</v>
      </c>
      <c r="B135" s="12" t="s">
        <v>352</v>
      </c>
      <c r="C135" s="12" t="s">
        <v>258</v>
      </c>
      <c r="D135" s="12" t="s">
        <v>197</v>
      </c>
      <c r="E135" s="41" t="s">
        <v>364</v>
      </c>
      <c r="F135" s="104"/>
      <c r="G135" s="104"/>
      <c r="H135" s="104"/>
      <c r="I135" s="104"/>
      <c r="J135" s="104"/>
      <c r="K135" s="104"/>
      <c r="L135" s="104"/>
      <c r="M135" s="104"/>
      <c r="N135" s="95"/>
      <c r="O135" s="95"/>
      <c r="P135" s="95"/>
      <c r="Q135" s="95"/>
      <c r="R135" s="104"/>
      <c r="S135" s="104"/>
      <c r="T135" s="95"/>
      <c r="U135" s="104"/>
      <c r="V135" s="104"/>
      <c r="W135" s="95"/>
      <c r="X135" s="82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ht="12.75" customHeight="1" x14ac:dyDescent="0.15">
      <c r="A136" s="38"/>
      <c r="B136" s="39"/>
      <c r="C136" s="39"/>
      <c r="D136" s="39"/>
      <c r="E136" s="21" t="s">
        <v>202</v>
      </c>
      <c r="F136" s="101"/>
      <c r="G136" s="101"/>
      <c r="H136" s="101"/>
      <c r="I136" s="101"/>
      <c r="J136" s="101"/>
      <c r="K136" s="101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82"/>
    </row>
    <row r="137" spans="1:256" ht="12.75" customHeight="1" x14ac:dyDescent="0.15">
      <c r="A137" s="38" t="s">
        <v>365</v>
      </c>
      <c r="B137" s="39" t="s">
        <v>352</v>
      </c>
      <c r="C137" s="39" t="s">
        <v>258</v>
      </c>
      <c r="D137" s="39" t="s">
        <v>224</v>
      </c>
      <c r="E137" s="21" t="s">
        <v>366</v>
      </c>
      <c r="F137" s="101"/>
      <c r="G137" s="101"/>
      <c r="H137" s="101"/>
      <c r="I137" s="101"/>
      <c r="J137" s="101"/>
      <c r="K137" s="101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82"/>
    </row>
    <row r="138" spans="1:256" ht="24.75" customHeight="1" thickBot="1" x14ac:dyDescent="0.2">
      <c r="A138" s="38" t="s">
        <v>367</v>
      </c>
      <c r="B138" s="39" t="s">
        <v>368</v>
      </c>
      <c r="C138" s="39" t="s">
        <v>197</v>
      </c>
      <c r="D138" s="39" t="s">
        <v>197</v>
      </c>
      <c r="E138" s="40" t="s">
        <v>369</v>
      </c>
      <c r="F138" s="102"/>
      <c r="G138" s="102">
        <v>97276.4</v>
      </c>
      <c r="H138" s="102"/>
      <c r="I138" s="102">
        <v>418302.8</v>
      </c>
      <c r="J138" s="102">
        <f>J142</f>
        <v>418302.8</v>
      </c>
      <c r="K138" s="102"/>
      <c r="L138" s="122">
        <v>440000</v>
      </c>
      <c r="M138" s="122">
        <v>440000</v>
      </c>
      <c r="N138" s="92"/>
      <c r="O138" s="95">
        <f>Q138+P138</f>
        <v>21697.200000000012</v>
      </c>
      <c r="P138" s="95">
        <f t="shared" ref="P138" si="64">M138-J138</f>
        <v>21697.200000000012</v>
      </c>
      <c r="Q138" s="95">
        <f t="shared" ref="Q138" si="65">N138-K138</f>
        <v>0</v>
      </c>
      <c r="R138" s="122">
        <v>440000</v>
      </c>
      <c r="S138" s="122">
        <v>440000</v>
      </c>
      <c r="T138" s="92"/>
      <c r="U138" s="122">
        <v>440000</v>
      </c>
      <c r="V138" s="122">
        <v>440000</v>
      </c>
      <c r="W138" s="92"/>
      <c r="X138" s="82"/>
    </row>
    <row r="139" spans="1:256" ht="15.75" customHeight="1" x14ac:dyDescent="0.15">
      <c r="A139" s="38"/>
      <c r="B139" s="39"/>
      <c r="C139" s="39"/>
      <c r="D139" s="39"/>
      <c r="E139" s="21" t="s">
        <v>5</v>
      </c>
      <c r="F139" s="101"/>
      <c r="G139" s="101"/>
      <c r="H139" s="101"/>
      <c r="I139" s="101"/>
      <c r="J139" s="101"/>
      <c r="K139" s="101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82"/>
    </row>
    <row r="140" spans="1:256" s="6" customFormat="1" ht="29.25" customHeight="1" thickBot="1" x14ac:dyDescent="0.2">
      <c r="A140" s="15" t="s">
        <v>370</v>
      </c>
      <c r="B140" s="12" t="s">
        <v>368</v>
      </c>
      <c r="C140" s="12" t="s">
        <v>200</v>
      </c>
      <c r="D140" s="12" t="s">
        <v>197</v>
      </c>
      <c r="E140" s="41" t="s">
        <v>371</v>
      </c>
      <c r="F140" s="104"/>
      <c r="G140" s="104"/>
      <c r="H140" s="104"/>
      <c r="I140" s="105">
        <v>418302.8</v>
      </c>
      <c r="J140" s="105">
        <v>418302.8</v>
      </c>
      <c r="K140" s="104"/>
      <c r="L140" s="97">
        <v>440000</v>
      </c>
      <c r="M140" s="97">
        <v>440000</v>
      </c>
      <c r="N140" s="95"/>
      <c r="O140" s="95">
        <f>Q140+P140</f>
        <v>21697.200000000012</v>
      </c>
      <c r="P140" s="95">
        <f t="shared" ref="P140" si="66">M140-J140</f>
        <v>21697.200000000012</v>
      </c>
      <c r="Q140" s="95">
        <f t="shared" ref="Q140" si="67">N140-K140</f>
        <v>0</v>
      </c>
      <c r="R140" s="97">
        <v>440000</v>
      </c>
      <c r="S140" s="97">
        <v>440000</v>
      </c>
      <c r="T140" s="95"/>
      <c r="U140" s="97">
        <v>440000</v>
      </c>
      <c r="V140" s="97">
        <v>440000</v>
      </c>
      <c r="W140" s="95"/>
      <c r="X140" s="82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ht="18.75" customHeight="1" x14ac:dyDescent="0.15">
      <c r="A141" s="38"/>
      <c r="B141" s="39"/>
      <c r="C141" s="39"/>
      <c r="D141" s="39"/>
      <c r="E141" s="21" t="s">
        <v>202</v>
      </c>
      <c r="F141" s="101"/>
      <c r="G141" s="101"/>
      <c r="H141" s="101"/>
      <c r="I141" s="101"/>
      <c r="J141" s="101"/>
      <c r="K141" s="101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82"/>
    </row>
    <row r="142" spans="1:256" ht="23.25" customHeight="1" thickBot="1" x14ac:dyDescent="0.2">
      <c r="A142" s="42" t="s">
        <v>372</v>
      </c>
      <c r="B142" s="43" t="s">
        <v>368</v>
      </c>
      <c r="C142" s="43" t="s">
        <v>200</v>
      </c>
      <c r="D142" s="43" t="s">
        <v>224</v>
      </c>
      <c r="E142" s="27" t="s">
        <v>373</v>
      </c>
      <c r="F142" s="105"/>
      <c r="G142" s="105">
        <v>97276.4</v>
      </c>
      <c r="H142" s="105">
        <v>97276.4</v>
      </c>
      <c r="I142" s="105">
        <v>418302.8</v>
      </c>
      <c r="J142" s="105">
        <v>418302.8</v>
      </c>
      <c r="K142" s="105"/>
      <c r="L142" s="97">
        <v>440000</v>
      </c>
      <c r="M142" s="97">
        <v>440000</v>
      </c>
      <c r="N142" s="97"/>
      <c r="O142" s="95">
        <f>Q142+P142</f>
        <v>21697.200000000012</v>
      </c>
      <c r="P142" s="95">
        <f t="shared" ref="P142" si="68">M142-J142</f>
        <v>21697.200000000012</v>
      </c>
      <c r="Q142" s="95">
        <f t="shared" ref="Q142" si="69">N142-K142</f>
        <v>0</v>
      </c>
      <c r="R142" s="97">
        <v>440000</v>
      </c>
      <c r="S142" s="97">
        <v>440000</v>
      </c>
      <c r="T142" s="97"/>
      <c r="U142" s="97">
        <v>440000</v>
      </c>
      <c r="V142" s="97">
        <v>440000</v>
      </c>
      <c r="W142" s="97"/>
      <c r="X142" s="83"/>
    </row>
  </sheetData>
  <mergeCells count="26">
    <mergeCell ref="G7:H7"/>
    <mergeCell ref="L6:N6"/>
    <mergeCell ref="R6:T6"/>
    <mergeCell ref="U6:W6"/>
    <mergeCell ref="L7:L8"/>
    <mergeCell ref="M7:N7"/>
    <mergeCell ref="R7:R8"/>
    <mergeCell ref="S7:T7"/>
    <mergeCell ref="U7:U8"/>
    <mergeCell ref="V7:W7"/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  <mergeCell ref="C6:C8"/>
    <mergeCell ref="D6:D8"/>
    <mergeCell ref="E6:E8"/>
    <mergeCell ref="F6:H6"/>
    <mergeCell ref="I6:K6"/>
    <mergeCell ref="F7:F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topLeftCell="F1" zoomScale="110" zoomScaleNormal="110" workbookViewId="0">
      <selection activeCell="S59" sqref="S59:T59"/>
    </sheetView>
  </sheetViews>
  <sheetFormatPr defaultRowHeight="10.5" x14ac:dyDescent="0.15"/>
  <cols>
    <col min="1" max="1" width="11.33203125" style="2" customWidth="1"/>
    <col min="2" max="2" width="52" style="3" customWidth="1"/>
    <col min="3" max="3" width="6.5" style="2" customWidth="1"/>
    <col min="4" max="9" width="11.6640625" style="2" customWidth="1"/>
    <col min="10" max="10" width="13.1640625" style="1" customWidth="1"/>
    <col min="11" max="11" width="13.33203125" style="1" customWidth="1"/>
    <col min="12" max="16" width="12.33203125" style="1" customWidth="1"/>
    <col min="17" max="18" width="14.33203125" style="1" customWidth="1"/>
    <col min="19" max="19" width="13.1640625" style="1" customWidth="1"/>
    <col min="20" max="21" width="14.5" style="1" customWidth="1"/>
    <col min="22" max="22" width="21.1640625" customWidth="1"/>
  </cols>
  <sheetData>
    <row r="1" spans="1:22" ht="24" customHeight="1" x14ac:dyDescent="0.15"/>
    <row r="2" spans="1:22" ht="27" customHeight="1" x14ac:dyDescent="0.15">
      <c r="A2" s="30"/>
      <c r="B2" s="31"/>
      <c r="C2" s="30"/>
      <c r="D2" s="30"/>
      <c r="E2" s="30"/>
      <c r="F2" s="30"/>
      <c r="G2" s="30"/>
      <c r="H2" s="30"/>
      <c r="I2" s="30"/>
      <c r="J2" s="32"/>
      <c r="K2" s="32"/>
      <c r="L2" s="44"/>
      <c r="M2" s="44"/>
      <c r="N2" s="44"/>
      <c r="O2" s="44"/>
      <c r="P2" s="32"/>
      <c r="Q2" s="32"/>
      <c r="R2" s="44"/>
      <c r="S2" s="32"/>
      <c r="T2" s="147" t="s">
        <v>733</v>
      </c>
      <c r="U2" s="147"/>
      <c r="V2" s="147"/>
    </row>
    <row r="3" spans="1:22" ht="42.75" customHeight="1" x14ac:dyDescent="0.15">
      <c r="A3" s="150" t="s">
        <v>741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2" ht="18.75" customHeight="1" x14ac:dyDescent="0.15">
      <c r="A4" s="30"/>
      <c r="B4" s="31"/>
      <c r="C4" s="30"/>
      <c r="D4" s="30"/>
      <c r="E4" s="30"/>
      <c r="F4" s="30"/>
      <c r="G4" s="30"/>
      <c r="H4" s="30"/>
      <c r="I4" s="30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V4" s="33" t="s">
        <v>0</v>
      </c>
    </row>
    <row r="5" spans="1:22" ht="23.25" customHeight="1" x14ac:dyDescent="0.15">
      <c r="A5" s="126" t="s">
        <v>1</v>
      </c>
      <c r="B5" s="151" t="s">
        <v>374</v>
      </c>
      <c r="C5" s="126" t="s">
        <v>375</v>
      </c>
      <c r="D5" s="149" t="s">
        <v>745</v>
      </c>
      <c r="E5" s="149"/>
      <c r="F5" s="149"/>
      <c r="G5" s="149" t="s">
        <v>746</v>
      </c>
      <c r="H5" s="149"/>
      <c r="I5" s="149"/>
      <c r="J5" s="149" t="s">
        <v>184</v>
      </c>
      <c r="K5" s="149"/>
      <c r="L5" s="149"/>
      <c r="M5" s="152" t="s">
        <v>747</v>
      </c>
      <c r="N5" s="152"/>
      <c r="O5" s="152"/>
      <c r="P5" s="149" t="s">
        <v>185</v>
      </c>
      <c r="Q5" s="149"/>
      <c r="R5" s="149"/>
      <c r="S5" s="149" t="s">
        <v>186</v>
      </c>
      <c r="T5" s="149"/>
      <c r="U5" s="149"/>
      <c r="V5" s="66" t="s">
        <v>748</v>
      </c>
    </row>
    <row r="6" spans="1:22" ht="20.25" customHeight="1" x14ac:dyDescent="0.15">
      <c r="A6" s="126"/>
      <c r="B6" s="151"/>
      <c r="C6" s="126"/>
      <c r="D6" s="130" t="s">
        <v>4</v>
      </c>
      <c r="E6" s="130" t="s">
        <v>5</v>
      </c>
      <c r="F6" s="130"/>
      <c r="G6" s="130" t="s">
        <v>4</v>
      </c>
      <c r="H6" s="130" t="s">
        <v>5</v>
      </c>
      <c r="I6" s="130"/>
      <c r="J6" s="130" t="s">
        <v>4</v>
      </c>
      <c r="K6" s="130" t="s">
        <v>5</v>
      </c>
      <c r="L6" s="130"/>
      <c r="M6" s="130" t="s">
        <v>4</v>
      </c>
      <c r="N6" s="130" t="s">
        <v>5</v>
      </c>
      <c r="O6" s="130"/>
      <c r="P6" s="130" t="s">
        <v>4</v>
      </c>
      <c r="Q6" s="130" t="s">
        <v>5</v>
      </c>
      <c r="R6" s="130"/>
      <c r="S6" s="130" t="s">
        <v>4</v>
      </c>
      <c r="T6" s="130" t="s">
        <v>5</v>
      </c>
      <c r="U6" s="130"/>
      <c r="V6" s="124" t="s">
        <v>749</v>
      </c>
    </row>
    <row r="7" spans="1:22" ht="34.5" customHeight="1" x14ac:dyDescent="0.15">
      <c r="A7" s="126"/>
      <c r="B7" s="151"/>
      <c r="C7" s="126"/>
      <c r="D7" s="130"/>
      <c r="E7" s="14" t="s">
        <v>6</v>
      </c>
      <c r="F7" s="14" t="s">
        <v>7</v>
      </c>
      <c r="G7" s="130"/>
      <c r="H7" s="14" t="s">
        <v>6</v>
      </c>
      <c r="I7" s="14" t="s">
        <v>7</v>
      </c>
      <c r="J7" s="130"/>
      <c r="K7" s="14" t="s">
        <v>6</v>
      </c>
      <c r="L7" s="14" t="s">
        <v>7</v>
      </c>
      <c r="M7" s="130"/>
      <c r="N7" s="14" t="s">
        <v>6</v>
      </c>
      <c r="O7" s="14" t="s">
        <v>7</v>
      </c>
      <c r="P7" s="130"/>
      <c r="Q7" s="14" t="s">
        <v>6</v>
      </c>
      <c r="R7" s="14" t="s">
        <v>7</v>
      </c>
      <c r="S7" s="130"/>
      <c r="T7" s="14" t="s">
        <v>6</v>
      </c>
      <c r="U7" s="14" t="s">
        <v>7</v>
      </c>
      <c r="V7" s="124"/>
    </row>
    <row r="8" spans="1:22" ht="16.5" customHeight="1" x14ac:dyDescent="0.15">
      <c r="A8" s="12">
        <v>1</v>
      </c>
      <c r="B8" s="14">
        <v>2</v>
      </c>
      <c r="C8" s="12">
        <v>3</v>
      </c>
      <c r="D8" s="14">
        <v>4</v>
      </c>
      <c r="E8" s="12">
        <v>5</v>
      </c>
      <c r="F8" s="14">
        <v>6</v>
      </c>
      <c r="G8" s="12">
        <v>7</v>
      </c>
      <c r="H8" s="14">
        <v>8</v>
      </c>
      <c r="I8" s="12">
        <v>9</v>
      </c>
      <c r="J8" s="14">
        <v>10</v>
      </c>
      <c r="K8" s="12">
        <v>11</v>
      </c>
      <c r="L8" s="14">
        <v>12</v>
      </c>
      <c r="M8" s="12">
        <v>13</v>
      </c>
      <c r="N8" s="14">
        <v>14</v>
      </c>
      <c r="O8" s="12">
        <v>15</v>
      </c>
      <c r="P8" s="14">
        <v>16</v>
      </c>
      <c r="Q8" s="12">
        <v>17</v>
      </c>
      <c r="R8" s="14">
        <v>18</v>
      </c>
      <c r="S8" s="12">
        <v>19</v>
      </c>
      <c r="T8" s="14">
        <v>20</v>
      </c>
      <c r="U8" s="12">
        <v>21</v>
      </c>
      <c r="V8" s="14">
        <v>22</v>
      </c>
    </row>
    <row r="9" spans="1:22" s="6" customFormat="1" ht="23.25" customHeight="1" x14ac:dyDescent="0.15">
      <c r="A9" s="11" t="s">
        <v>376</v>
      </c>
      <c r="B9" s="37" t="s">
        <v>194</v>
      </c>
      <c r="C9" s="11" t="s">
        <v>10</v>
      </c>
      <c r="D9" s="94">
        <f>D11+D98+D115-D97</f>
        <v>2028073.4</v>
      </c>
      <c r="E9" s="94">
        <v>1614944.2</v>
      </c>
      <c r="F9" s="94">
        <f>F98+F115</f>
        <v>510405.6</v>
      </c>
      <c r="G9" s="94">
        <f>H9+I9</f>
        <v>2518827.3000000003</v>
      </c>
      <c r="H9" s="94">
        <f>H13+H19+H59+H67+H77+H83</f>
        <v>2091514.0000000002</v>
      </c>
      <c r="I9" s="94">
        <f>I98+I115</f>
        <v>427313.3</v>
      </c>
      <c r="J9" s="94">
        <f>J11+J98</f>
        <v>2797365.4000000004</v>
      </c>
      <c r="K9" s="94">
        <f>K13+K19+K59+K67+K77+K83</f>
        <v>2231607.5999999996</v>
      </c>
      <c r="L9" s="94">
        <f>L98</f>
        <v>565757.80000000005</v>
      </c>
      <c r="M9" s="95">
        <f>N9+O9</f>
        <v>278538.09999999945</v>
      </c>
      <c r="N9" s="95">
        <f>K9-H9</f>
        <v>140093.59999999939</v>
      </c>
      <c r="O9" s="95">
        <f>L9-I9</f>
        <v>138444.50000000006</v>
      </c>
      <c r="P9" s="94">
        <f>P11+P98</f>
        <v>2797365.4000000004</v>
      </c>
      <c r="Q9" s="94">
        <f>Q13+Q19+Q59+Q67+Q77+Q83</f>
        <v>2231607.5999999996</v>
      </c>
      <c r="R9" s="94">
        <f>R98</f>
        <v>565757.80000000005</v>
      </c>
      <c r="S9" s="94">
        <f>S11+S98</f>
        <v>2797365.4000000004</v>
      </c>
      <c r="T9" s="94">
        <f>T13+T19+T59+T67+T77+T83</f>
        <v>2231607.5999999996</v>
      </c>
      <c r="U9" s="94">
        <f>U98</f>
        <v>565757.80000000005</v>
      </c>
      <c r="V9" s="73"/>
    </row>
    <row r="10" spans="1:22" ht="12.75" customHeight="1" x14ac:dyDescent="0.15">
      <c r="A10" s="22"/>
      <c r="B10" s="21" t="s">
        <v>5</v>
      </c>
      <c r="C10" s="22"/>
      <c r="D10" s="91"/>
      <c r="E10" s="91"/>
      <c r="F10" s="91"/>
      <c r="G10" s="91"/>
      <c r="H10" s="91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74"/>
    </row>
    <row r="11" spans="1:22" s="6" customFormat="1" ht="24.75" customHeight="1" x14ac:dyDescent="0.15">
      <c r="A11" s="11" t="s">
        <v>377</v>
      </c>
      <c r="B11" s="37" t="s">
        <v>378</v>
      </c>
      <c r="C11" s="11" t="s">
        <v>379</v>
      </c>
      <c r="D11" s="94">
        <v>1614944.2</v>
      </c>
      <c r="E11" s="94">
        <f>E19+E59+E13+E67+E77+E83</f>
        <v>1614944.2</v>
      </c>
      <c r="F11" s="94"/>
      <c r="G11" s="94">
        <v>2091514</v>
      </c>
      <c r="H11" s="94">
        <v>2091514</v>
      </c>
      <c r="I11" s="94"/>
      <c r="J11" s="94">
        <f>J19+J59+J13+J67+J77+J83</f>
        <v>2231607.6</v>
      </c>
      <c r="K11" s="94">
        <f>K19+K59+K13+K67+K77+K83</f>
        <v>2231607.6</v>
      </c>
      <c r="L11" s="95"/>
      <c r="M11" s="95">
        <f>N11+O11</f>
        <v>140093.60000000009</v>
      </c>
      <c r="N11" s="95">
        <f>K11-H11</f>
        <v>140093.60000000009</v>
      </c>
      <c r="O11" s="95"/>
      <c r="P11" s="94">
        <f>P19+P59+P13+P67+P77+P83</f>
        <v>2231607.6</v>
      </c>
      <c r="Q11" s="94">
        <f>Q19+Q59+Q13+Q67+Q77+Q83</f>
        <v>2231607.6</v>
      </c>
      <c r="R11" s="95"/>
      <c r="S11" s="94">
        <f>S19+S59+S13+S67+S77+S83</f>
        <v>2231607.6</v>
      </c>
      <c r="T11" s="94">
        <f>T19+T59+T13+T67+T77+T83</f>
        <v>2231607.6</v>
      </c>
      <c r="U11" s="95"/>
      <c r="V11" s="73"/>
    </row>
    <row r="12" spans="1:22" ht="12.75" customHeight="1" x14ac:dyDescent="0.15">
      <c r="A12" s="22"/>
      <c r="B12" s="21" t="s">
        <v>5</v>
      </c>
      <c r="C12" s="22"/>
      <c r="D12" s="91"/>
      <c r="E12" s="91"/>
      <c r="F12" s="91"/>
      <c r="G12" s="91"/>
      <c r="H12" s="91"/>
      <c r="I12" s="91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74"/>
    </row>
    <row r="13" spans="1:22" s="6" customFormat="1" ht="25.5" customHeight="1" x14ac:dyDescent="0.15">
      <c r="A13" s="11" t="s">
        <v>380</v>
      </c>
      <c r="B13" s="17" t="s">
        <v>381</v>
      </c>
      <c r="C13" s="11" t="s">
        <v>379</v>
      </c>
      <c r="D13" s="94">
        <v>498567.3</v>
      </c>
      <c r="E13" s="94">
        <v>498567.3</v>
      </c>
      <c r="F13" s="94"/>
      <c r="G13" s="94">
        <f>G15</f>
        <v>496459.9</v>
      </c>
      <c r="H13" s="94">
        <f>H15</f>
        <v>496459.9</v>
      </c>
      <c r="I13" s="94"/>
      <c r="J13" s="95">
        <f>J15+J16</f>
        <v>565280.19999999995</v>
      </c>
      <c r="K13" s="95">
        <f>K15+K16</f>
        <v>565280.19999999995</v>
      </c>
      <c r="L13" s="95"/>
      <c r="M13" s="95">
        <f>N13+O13</f>
        <v>68820.29999999993</v>
      </c>
      <c r="N13" s="95">
        <f>K13-H13</f>
        <v>68820.29999999993</v>
      </c>
      <c r="O13" s="95"/>
      <c r="P13" s="95">
        <f>P15+P16</f>
        <v>565280.19999999995</v>
      </c>
      <c r="Q13" s="95">
        <f>Q15+Q16</f>
        <v>565280.19999999995</v>
      </c>
      <c r="R13" s="95"/>
      <c r="S13" s="95">
        <f>S15+S16</f>
        <v>565280.19999999995</v>
      </c>
      <c r="T13" s="95">
        <f>T15+T16</f>
        <v>565280.19999999995</v>
      </c>
      <c r="U13" s="95"/>
      <c r="V13" s="73"/>
    </row>
    <row r="14" spans="1:22" ht="12.75" customHeight="1" x14ac:dyDescent="0.15">
      <c r="A14" s="22"/>
      <c r="B14" s="21" t="s">
        <v>5</v>
      </c>
      <c r="C14" s="22"/>
      <c r="D14" s="91"/>
      <c r="E14" s="91"/>
      <c r="F14" s="91"/>
      <c r="G14" s="91"/>
      <c r="H14" s="91"/>
      <c r="I14" s="91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74"/>
    </row>
    <row r="15" spans="1:22" s="6" customFormat="1" ht="25.5" customHeight="1" x14ac:dyDescent="0.15">
      <c r="A15" s="11" t="s">
        <v>382</v>
      </c>
      <c r="B15" s="17" t="s">
        <v>383</v>
      </c>
      <c r="C15" s="11" t="s">
        <v>379</v>
      </c>
      <c r="D15" s="94">
        <v>498567.3</v>
      </c>
      <c r="E15" s="94">
        <v>498567.3</v>
      </c>
      <c r="F15" s="94"/>
      <c r="G15" s="94">
        <f>G17+G18</f>
        <v>496459.9</v>
      </c>
      <c r="H15" s="94">
        <f>H17+H18</f>
        <v>496459.9</v>
      </c>
      <c r="I15" s="94"/>
      <c r="J15" s="95">
        <f>K15</f>
        <v>565280.19999999995</v>
      </c>
      <c r="K15" s="95">
        <f>K17+K18</f>
        <v>565280.19999999995</v>
      </c>
      <c r="L15" s="95"/>
      <c r="M15" s="95">
        <f>N15+O15</f>
        <v>68820.29999999993</v>
      </c>
      <c r="N15" s="95">
        <f>K15-H15</f>
        <v>68820.29999999993</v>
      </c>
      <c r="O15" s="95"/>
      <c r="P15" s="95">
        <f>Q15</f>
        <v>565280.19999999995</v>
      </c>
      <c r="Q15" s="95">
        <f>Q17+Q18</f>
        <v>565280.19999999995</v>
      </c>
      <c r="R15" s="95"/>
      <c r="S15" s="95">
        <f>T15</f>
        <v>565280.19999999995</v>
      </c>
      <c r="T15" s="95">
        <f>T17+T18</f>
        <v>565280.19999999995</v>
      </c>
      <c r="U15" s="95"/>
      <c r="V15" s="73"/>
    </row>
    <row r="16" spans="1:22" ht="12.75" customHeight="1" x14ac:dyDescent="0.15">
      <c r="A16" s="22"/>
      <c r="B16" s="21" t="s">
        <v>202</v>
      </c>
      <c r="C16" s="22"/>
      <c r="D16" s="91"/>
      <c r="E16" s="91"/>
      <c r="F16" s="91"/>
      <c r="G16" s="91"/>
      <c r="H16" s="91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74"/>
    </row>
    <row r="17" spans="1:22" ht="14.25" customHeight="1" x14ac:dyDescent="0.15">
      <c r="A17" s="22" t="s">
        <v>384</v>
      </c>
      <c r="B17" s="21" t="s">
        <v>385</v>
      </c>
      <c r="C17" s="22" t="s">
        <v>384</v>
      </c>
      <c r="D17" s="91">
        <v>453646</v>
      </c>
      <c r="E17" s="91">
        <v>453646</v>
      </c>
      <c r="F17" s="91"/>
      <c r="G17" s="91">
        <v>419459.9</v>
      </c>
      <c r="H17" s="91">
        <v>419459.9</v>
      </c>
      <c r="I17" s="91"/>
      <c r="J17" s="95">
        <v>471680.2</v>
      </c>
      <c r="K17" s="95">
        <v>471680.2</v>
      </c>
      <c r="L17" s="92"/>
      <c r="M17" s="95">
        <f t="shared" ref="M17:M19" si="0">N17+O17</f>
        <v>52220.299999999988</v>
      </c>
      <c r="N17" s="95">
        <f>K17-H17</f>
        <v>52220.299999999988</v>
      </c>
      <c r="O17" s="92"/>
      <c r="P17" s="95">
        <v>471680.2</v>
      </c>
      <c r="Q17" s="95">
        <v>471680.2</v>
      </c>
      <c r="R17" s="92"/>
      <c r="S17" s="95">
        <v>471680.2</v>
      </c>
      <c r="T17" s="95">
        <v>471680.2</v>
      </c>
      <c r="U17" s="92"/>
      <c r="V17" s="74"/>
    </row>
    <row r="18" spans="1:22" ht="26.25" customHeight="1" x14ac:dyDescent="0.15">
      <c r="A18" s="22" t="s">
        <v>386</v>
      </c>
      <c r="B18" s="21" t="s">
        <v>387</v>
      </c>
      <c r="C18" s="22" t="s">
        <v>386</v>
      </c>
      <c r="D18" s="91">
        <v>44921.3</v>
      </c>
      <c r="E18" s="91">
        <v>44921.3</v>
      </c>
      <c r="F18" s="91"/>
      <c r="G18" s="91">
        <v>77000</v>
      </c>
      <c r="H18" s="91">
        <v>77000</v>
      </c>
      <c r="I18" s="91"/>
      <c r="J18" s="92">
        <v>93600</v>
      </c>
      <c r="K18" s="92">
        <v>93600</v>
      </c>
      <c r="L18" s="92"/>
      <c r="M18" s="95">
        <f t="shared" si="0"/>
        <v>16600</v>
      </c>
      <c r="N18" s="95">
        <f>K18-H18</f>
        <v>16600</v>
      </c>
      <c r="O18" s="92"/>
      <c r="P18" s="92">
        <v>93600</v>
      </c>
      <c r="Q18" s="92">
        <v>93600</v>
      </c>
      <c r="R18" s="92"/>
      <c r="S18" s="92">
        <v>93600</v>
      </c>
      <c r="T18" s="92">
        <v>93600</v>
      </c>
      <c r="U18" s="92"/>
      <c r="V18" s="74"/>
    </row>
    <row r="19" spans="1:22" s="6" customFormat="1" ht="29.25" customHeight="1" x14ac:dyDescent="0.15">
      <c r="A19" s="11" t="s">
        <v>388</v>
      </c>
      <c r="B19" s="17" t="s">
        <v>389</v>
      </c>
      <c r="C19" s="11" t="s">
        <v>379</v>
      </c>
      <c r="D19" s="94">
        <v>271872.09999999998</v>
      </c>
      <c r="E19" s="94">
        <v>271872.09999999998</v>
      </c>
      <c r="F19" s="94"/>
      <c r="G19" s="94">
        <f>G21+G28+G32+G41+G44+G48</f>
        <v>312474.2</v>
      </c>
      <c r="H19" s="94">
        <f>H21+H28+H32+H41+H44+H48</f>
        <v>312474.2</v>
      </c>
      <c r="I19" s="94"/>
      <c r="J19" s="94">
        <f>J21+J28+J32+J41+J44+J48</f>
        <v>297104.40000000002</v>
      </c>
      <c r="K19" s="94">
        <f>K21+K28+K32+K41+K44+K48</f>
        <v>297104.40000000002</v>
      </c>
      <c r="L19" s="95"/>
      <c r="M19" s="95">
        <f t="shared" si="0"/>
        <v>-15369.799999999988</v>
      </c>
      <c r="N19" s="95">
        <f>K19-H19</f>
        <v>-15369.799999999988</v>
      </c>
      <c r="O19" s="95"/>
      <c r="P19" s="94">
        <f>P21+P28+P32+P41+P44+P48</f>
        <v>297104.40000000002</v>
      </c>
      <c r="Q19" s="94">
        <f>Q21+Q28+Q32+Q41+Q44+Q48</f>
        <v>297104.40000000002</v>
      </c>
      <c r="R19" s="95"/>
      <c r="S19" s="94">
        <f>S21+S28+S32+S41+S44+S48</f>
        <v>297104.40000000002</v>
      </c>
      <c r="T19" s="94">
        <f>T21+T28+T32+T41+T44+T48</f>
        <v>297104.40000000002</v>
      </c>
      <c r="U19" s="95"/>
      <c r="V19" s="73"/>
    </row>
    <row r="20" spans="1:22" ht="12.75" customHeight="1" x14ac:dyDescent="0.15">
      <c r="A20" s="22"/>
      <c r="B20" s="21" t="s">
        <v>5</v>
      </c>
      <c r="C20" s="22"/>
      <c r="D20" s="91"/>
      <c r="E20" s="91"/>
      <c r="F20" s="91"/>
      <c r="G20" s="91"/>
      <c r="H20" s="91"/>
      <c r="I20" s="91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74"/>
    </row>
    <row r="21" spans="1:22" s="6" customFormat="1" ht="25.5" customHeight="1" x14ac:dyDescent="0.15">
      <c r="A21" s="11" t="s">
        <v>390</v>
      </c>
      <c r="B21" s="17" t="s">
        <v>391</v>
      </c>
      <c r="C21" s="11" t="s">
        <v>379</v>
      </c>
      <c r="D21" s="94">
        <f>D23+D24+D25+D26</f>
        <v>92866.8</v>
      </c>
      <c r="E21" s="94">
        <f>E23+E24+E25+E26</f>
        <v>92866.8</v>
      </c>
      <c r="F21" s="94"/>
      <c r="G21" s="94">
        <f>G23+G24+G25+G26</f>
        <v>125706.59999999999</v>
      </c>
      <c r="H21" s="94">
        <f>H23+H24+H25+H26</f>
        <v>125706.59999999999</v>
      </c>
      <c r="I21" s="94"/>
      <c r="J21" s="95">
        <f>K21</f>
        <v>127993.99999999999</v>
      </c>
      <c r="K21" s="95">
        <f>K23+K24+K25+K26</f>
        <v>127993.99999999999</v>
      </c>
      <c r="L21" s="95"/>
      <c r="M21" s="95">
        <f t="shared" ref="M21:M41" si="1">N21+O21</f>
        <v>2287.3999999999942</v>
      </c>
      <c r="N21" s="95">
        <f>K21-H21</f>
        <v>2287.3999999999942</v>
      </c>
      <c r="O21" s="95"/>
      <c r="P21" s="95">
        <f>Q21</f>
        <v>127993.99999999999</v>
      </c>
      <c r="Q21" s="95">
        <f>Q23+Q24+Q25+Q26</f>
        <v>127993.99999999999</v>
      </c>
      <c r="R21" s="95"/>
      <c r="S21" s="95">
        <f>T21</f>
        <v>127993.99999999999</v>
      </c>
      <c r="T21" s="95">
        <f>T23+T24+T25+T26</f>
        <v>127993.99999999999</v>
      </c>
      <c r="U21" s="95"/>
      <c r="V21" s="73"/>
    </row>
    <row r="22" spans="1:22" ht="12.75" customHeight="1" x14ac:dyDescent="0.15">
      <c r="A22" s="22"/>
      <c r="B22" s="21" t="s">
        <v>202</v>
      </c>
      <c r="C22" s="22"/>
      <c r="D22" s="91"/>
      <c r="E22" s="91"/>
      <c r="F22" s="91"/>
      <c r="G22" s="91"/>
      <c r="H22" s="91"/>
      <c r="I22" s="91"/>
      <c r="J22" s="89"/>
      <c r="K22" s="89"/>
      <c r="L22" s="89"/>
      <c r="M22" s="95">
        <f t="shared" si="1"/>
        <v>0</v>
      </c>
      <c r="N22" s="89"/>
      <c r="O22" s="89"/>
      <c r="P22" s="89"/>
      <c r="Q22" s="89"/>
      <c r="R22" s="89"/>
      <c r="S22" s="89"/>
      <c r="T22" s="89"/>
      <c r="U22" s="89"/>
      <c r="V22" s="74"/>
    </row>
    <row r="23" spans="1:22" ht="12.75" customHeight="1" x14ac:dyDescent="0.15">
      <c r="A23" s="22" t="s">
        <v>392</v>
      </c>
      <c r="B23" s="21" t="s">
        <v>393</v>
      </c>
      <c r="C23" s="22" t="s">
        <v>392</v>
      </c>
      <c r="D23" s="91">
        <v>69886</v>
      </c>
      <c r="E23" s="91">
        <v>69886</v>
      </c>
      <c r="F23" s="91"/>
      <c r="G23" s="91">
        <v>111685.2</v>
      </c>
      <c r="H23" s="91">
        <v>111685.2</v>
      </c>
      <c r="I23" s="91"/>
      <c r="J23" s="92">
        <v>113975.2</v>
      </c>
      <c r="K23" s="92">
        <v>113975.2</v>
      </c>
      <c r="L23" s="92"/>
      <c r="M23" s="95">
        <f t="shared" si="1"/>
        <v>0</v>
      </c>
      <c r="N23" s="92"/>
      <c r="O23" s="92"/>
      <c r="P23" s="92">
        <v>113975.2</v>
      </c>
      <c r="Q23" s="92">
        <v>113975.2</v>
      </c>
      <c r="R23" s="92"/>
      <c r="S23" s="92">
        <v>113975.2</v>
      </c>
      <c r="T23" s="92">
        <v>113975.2</v>
      </c>
      <c r="U23" s="92"/>
      <c r="V23" s="74"/>
    </row>
    <row r="24" spans="1:22" ht="12.75" customHeight="1" x14ac:dyDescent="0.15">
      <c r="A24" s="22" t="s">
        <v>394</v>
      </c>
      <c r="B24" s="21" t="s">
        <v>395</v>
      </c>
      <c r="C24" s="22" t="s">
        <v>394</v>
      </c>
      <c r="D24" s="91">
        <v>16632.8</v>
      </c>
      <c r="E24" s="91">
        <v>16632.8</v>
      </c>
      <c r="F24" s="91"/>
      <c r="G24" s="91">
        <v>5502.9</v>
      </c>
      <c r="H24" s="91">
        <v>5502.9</v>
      </c>
      <c r="I24" s="91"/>
      <c r="J24" s="92">
        <v>5502.9</v>
      </c>
      <c r="K24" s="92">
        <v>5502.9</v>
      </c>
      <c r="L24" s="92"/>
      <c r="M24" s="95">
        <f t="shared" si="1"/>
        <v>0</v>
      </c>
      <c r="N24" s="92"/>
      <c r="O24" s="92"/>
      <c r="P24" s="92">
        <v>5502.9</v>
      </c>
      <c r="Q24" s="92">
        <v>5502.9</v>
      </c>
      <c r="R24" s="92"/>
      <c r="S24" s="92">
        <v>5502.9</v>
      </c>
      <c r="T24" s="92">
        <v>5502.9</v>
      </c>
      <c r="U24" s="92"/>
      <c r="V24" s="74"/>
    </row>
    <row r="25" spans="1:22" ht="12.75" customHeight="1" x14ac:dyDescent="0.15">
      <c r="A25" s="22" t="s">
        <v>396</v>
      </c>
      <c r="B25" s="21" t="s">
        <v>397</v>
      </c>
      <c r="C25" s="22" t="s">
        <v>396</v>
      </c>
      <c r="D25" s="91">
        <v>5688</v>
      </c>
      <c r="E25" s="91">
        <v>5688</v>
      </c>
      <c r="F25" s="91"/>
      <c r="G25" s="91">
        <v>7118.5</v>
      </c>
      <c r="H25" s="91">
        <v>7118.5</v>
      </c>
      <c r="I25" s="91"/>
      <c r="J25" s="92">
        <v>7115.9</v>
      </c>
      <c r="K25" s="92">
        <v>7115.9</v>
      </c>
      <c r="L25" s="92"/>
      <c r="M25" s="95">
        <f t="shared" si="1"/>
        <v>0</v>
      </c>
      <c r="N25" s="92"/>
      <c r="O25" s="92"/>
      <c r="P25" s="92">
        <v>7115.9</v>
      </c>
      <c r="Q25" s="92">
        <v>7115.9</v>
      </c>
      <c r="R25" s="92"/>
      <c r="S25" s="92">
        <v>7115.9</v>
      </c>
      <c r="T25" s="92">
        <v>7115.9</v>
      </c>
      <c r="U25" s="92"/>
      <c r="V25" s="74"/>
    </row>
    <row r="26" spans="1:22" ht="12.75" customHeight="1" x14ac:dyDescent="0.15">
      <c r="A26" s="22" t="s">
        <v>398</v>
      </c>
      <c r="B26" s="21" t="s">
        <v>399</v>
      </c>
      <c r="C26" s="22" t="s">
        <v>398</v>
      </c>
      <c r="D26" s="91">
        <v>660</v>
      </c>
      <c r="E26" s="91">
        <v>660</v>
      </c>
      <c r="F26" s="91"/>
      <c r="G26" s="91">
        <v>1400</v>
      </c>
      <c r="H26" s="91">
        <v>1400</v>
      </c>
      <c r="I26" s="91"/>
      <c r="J26" s="95">
        <v>1400</v>
      </c>
      <c r="K26" s="95">
        <v>1400</v>
      </c>
      <c r="L26" s="89"/>
      <c r="M26" s="95">
        <f t="shared" si="1"/>
        <v>0</v>
      </c>
      <c r="N26" s="89"/>
      <c r="O26" s="89"/>
      <c r="P26" s="95">
        <v>1400</v>
      </c>
      <c r="Q26" s="95">
        <v>1400</v>
      </c>
      <c r="R26" s="89"/>
      <c r="S26" s="95">
        <v>1400</v>
      </c>
      <c r="T26" s="95">
        <v>1400</v>
      </c>
      <c r="U26" s="89"/>
      <c r="V26" s="74"/>
    </row>
    <row r="27" spans="1:22" ht="12.75" customHeight="1" x14ac:dyDescent="0.15">
      <c r="A27" s="22" t="s">
        <v>400</v>
      </c>
      <c r="B27" s="21" t="s">
        <v>401</v>
      </c>
      <c r="C27" s="22" t="s">
        <v>400</v>
      </c>
      <c r="D27" s="91"/>
      <c r="E27" s="91"/>
      <c r="F27" s="91"/>
      <c r="G27" s="91"/>
      <c r="H27" s="91"/>
      <c r="I27" s="91"/>
      <c r="J27" s="92"/>
      <c r="K27" s="92"/>
      <c r="L27" s="92"/>
      <c r="M27" s="95">
        <f t="shared" si="1"/>
        <v>0</v>
      </c>
      <c r="N27" s="92"/>
      <c r="O27" s="92"/>
      <c r="P27" s="92"/>
      <c r="Q27" s="92"/>
      <c r="R27" s="92"/>
      <c r="S27" s="92"/>
      <c r="T27" s="92"/>
      <c r="U27" s="92"/>
      <c r="V27" s="74"/>
    </row>
    <row r="28" spans="1:22" s="6" customFormat="1" ht="25.5" customHeight="1" x14ac:dyDescent="0.15">
      <c r="A28" s="11" t="s">
        <v>402</v>
      </c>
      <c r="B28" s="17" t="s">
        <v>403</v>
      </c>
      <c r="C28" s="11" t="s">
        <v>379</v>
      </c>
      <c r="D28" s="94">
        <v>241.9</v>
      </c>
      <c r="E28" s="94">
        <v>241.9</v>
      </c>
      <c r="F28" s="94"/>
      <c r="G28" s="94">
        <v>3300</v>
      </c>
      <c r="H28" s="94">
        <v>3300</v>
      </c>
      <c r="I28" s="94"/>
      <c r="J28" s="95">
        <v>5500</v>
      </c>
      <c r="K28" s="95">
        <v>5500</v>
      </c>
      <c r="L28" s="95"/>
      <c r="M28" s="95">
        <f t="shared" si="1"/>
        <v>2200</v>
      </c>
      <c r="N28" s="95">
        <f>K28-H28</f>
        <v>2200</v>
      </c>
      <c r="O28" s="95"/>
      <c r="P28" s="95">
        <v>5500</v>
      </c>
      <c r="Q28" s="95">
        <v>5500</v>
      </c>
      <c r="R28" s="95"/>
      <c r="S28" s="95">
        <v>5500</v>
      </c>
      <c r="T28" s="95">
        <v>5500</v>
      </c>
      <c r="U28" s="95"/>
      <c r="V28" s="73"/>
    </row>
    <row r="29" spans="1:22" ht="12.75" customHeight="1" x14ac:dyDescent="0.15">
      <c r="A29" s="22"/>
      <c r="B29" s="21" t="s">
        <v>202</v>
      </c>
      <c r="C29" s="22"/>
      <c r="D29" s="91"/>
      <c r="E29" s="91"/>
      <c r="F29" s="91"/>
      <c r="G29" s="91"/>
      <c r="H29" s="91"/>
      <c r="I29" s="91"/>
      <c r="J29" s="92"/>
      <c r="K29" s="92"/>
      <c r="L29" s="92"/>
      <c r="M29" s="95">
        <f t="shared" si="1"/>
        <v>0</v>
      </c>
      <c r="N29" s="92"/>
      <c r="O29" s="92"/>
      <c r="P29" s="92"/>
      <c r="Q29" s="92"/>
      <c r="R29" s="92"/>
      <c r="S29" s="92"/>
      <c r="T29" s="92"/>
      <c r="U29" s="92"/>
      <c r="V29" s="74"/>
    </row>
    <row r="30" spans="1:22" ht="12.75" customHeight="1" x14ac:dyDescent="0.15">
      <c r="A30" s="22" t="s">
        <v>404</v>
      </c>
      <c r="B30" s="21" t="s">
        <v>405</v>
      </c>
      <c r="C30" s="22" t="s">
        <v>404</v>
      </c>
      <c r="D30" s="91">
        <v>241.9</v>
      </c>
      <c r="E30" s="91">
        <v>241.9</v>
      </c>
      <c r="F30" s="91"/>
      <c r="G30" s="91">
        <v>500</v>
      </c>
      <c r="H30" s="91">
        <v>500</v>
      </c>
      <c r="I30" s="91"/>
      <c r="J30" s="95">
        <v>500</v>
      </c>
      <c r="K30" s="95">
        <v>500</v>
      </c>
      <c r="L30" s="89"/>
      <c r="M30" s="95">
        <f t="shared" si="1"/>
        <v>0</v>
      </c>
      <c r="N30" s="89"/>
      <c r="O30" s="89"/>
      <c r="P30" s="95">
        <v>500</v>
      </c>
      <c r="Q30" s="95">
        <v>500</v>
      </c>
      <c r="R30" s="89"/>
      <c r="S30" s="95">
        <v>500</v>
      </c>
      <c r="T30" s="95">
        <v>500</v>
      </c>
      <c r="U30" s="89"/>
      <c r="V30" s="74"/>
    </row>
    <row r="31" spans="1:22" ht="12.75" customHeight="1" x14ac:dyDescent="0.15">
      <c r="A31" s="22" t="s">
        <v>406</v>
      </c>
      <c r="B31" s="21" t="s">
        <v>407</v>
      </c>
      <c r="C31" s="22" t="s">
        <v>406</v>
      </c>
      <c r="D31" s="91"/>
      <c r="E31" s="91"/>
      <c r="F31" s="91"/>
      <c r="G31" s="91">
        <v>2000</v>
      </c>
      <c r="H31" s="91">
        <v>2000</v>
      </c>
      <c r="I31" s="91"/>
      <c r="J31" s="92">
        <v>5000</v>
      </c>
      <c r="K31" s="92">
        <v>5000</v>
      </c>
      <c r="L31" s="92"/>
      <c r="M31" s="95">
        <f t="shared" si="1"/>
        <v>0</v>
      </c>
      <c r="N31" s="92"/>
      <c r="O31" s="92"/>
      <c r="P31" s="92">
        <v>5000</v>
      </c>
      <c r="Q31" s="92">
        <v>5000</v>
      </c>
      <c r="R31" s="92"/>
      <c r="S31" s="92">
        <v>5000</v>
      </c>
      <c r="T31" s="92">
        <v>5000</v>
      </c>
      <c r="U31" s="92"/>
      <c r="V31" s="74"/>
    </row>
    <row r="32" spans="1:22" s="6" customFormat="1" ht="25.5" customHeight="1" x14ac:dyDescent="0.15">
      <c r="A32" s="11" t="s">
        <v>408</v>
      </c>
      <c r="B32" s="17" t="s">
        <v>409</v>
      </c>
      <c r="C32" s="11" t="s">
        <v>379</v>
      </c>
      <c r="D32" s="94">
        <v>20387.599999999999</v>
      </c>
      <c r="E32" s="94">
        <f>E35+E36+E37+E39+E40</f>
        <v>20387.599999999999</v>
      </c>
      <c r="F32" s="94"/>
      <c r="G32" s="94">
        <f>G35+G36+G37+G38+G39+G40</f>
        <v>26964.400000000001</v>
      </c>
      <c r="H32" s="94">
        <f>H35+H36+H37+H38+H39+H40</f>
        <v>26964.400000000001</v>
      </c>
      <c r="I32" s="94"/>
      <c r="J32" s="95">
        <f>K32</f>
        <v>27964.400000000001</v>
      </c>
      <c r="K32" s="95">
        <f>K35+K36+K37+K39+K40</f>
        <v>27964.400000000001</v>
      </c>
      <c r="L32" s="95"/>
      <c r="M32" s="95">
        <f t="shared" si="1"/>
        <v>1000</v>
      </c>
      <c r="N32" s="95">
        <f>K32-H32</f>
        <v>1000</v>
      </c>
      <c r="O32" s="95"/>
      <c r="P32" s="95">
        <f>Q32</f>
        <v>27964.400000000001</v>
      </c>
      <c r="Q32" s="95">
        <f>Q35+Q36+Q37+Q39+Q40</f>
        <v>27964.400000000001</v>
      </c>
      <c r="R32" s="95"/>
      <c r="S32" s="95">
        <f>T32</f>
        <v>27964.400000000001</v>
      </c>
      <c r="T32" s="95">
        <f>T35+T36+T37+T39+T40</f>
        <v>27964.400000000001</v>
      </c>
      <c r="U32" s="95"/>
      <c r="V32" s="73"/>
    </row>
    <row r="33" spans="1:22" ht="12.75" customHeight="1" x14ac:dyDescent="0.15">
      <c r="A33" s="22"/>
      <c r="B33" s="21" t="s">
        <v>202</v>
      </c>
      <c r="C33" s="22"/>
      <c r="D33" s="91"/>
      <c r="E33" s="91"/>
      <c r="F33" s="91"/>
      <c r="G33" s="91"/>
      <c r="H33" s="91"/>
      <c r="I33" s="91"/>
      <c r="J33" s="92"/>
      <c r="K33" s="92"/>
      <c r="L33" s="92"/>
      <c r="M33" s="95">
        <f t="shared" si="1"/>
        <v>0</v>
      </c>
      <c r="N33" s="92"/>
      <c r="O33" s="92"/>
      <c r="P33" s="92"/>
      <c r="Q33" s="92"/>
      <c r="R33" s="92"/>
      <c r="S33" s="92"/>
      <c r="T33" s="92"/>
      <c r="U33" s="92"/>
      <c r="V33" s="74"/>
    </row>
    <row r="34" spans="1:22" ht="12.75" customHeight="1" x14ac:dyDescent="0.15">
      <c r="A34" s="22" t="s">
        <v>410</v>
      </c>
      <c r="B34" s="21" t="s">
        <v>411</v>
      </c>
      <c r="C34" s="22" t="s">
        <v>410</v>
      </c>
      <c r="D34" s="91"/>
      <c r="E34" s="91"/>
      <c r="F34" s="91"/>
      <c r="G34" s="91"/>
      <c r="H34" s="91"/>
      <c r="I34" s="91"/>
      <c r="J34" s="92"/>
      <c r="K34" s="92"/>
      <c r="L34" s="92"/>
      <c r="M34" s="95">
        <f t="shared" si="1"/>
        <v>0</v>
      </c>
      <c r="N34" s="92"/>
      <c r="O34" s="92"/>
      <c r="P34" s="92"/>
      <c r="Q34" s="92"/>
      <c r="R34" s="92"/>
      <c r="S34" s="92"/>
      <c r="T34" s="92"/>
      <c r="U34" s="92"/>
      <c r="V34" s="74"/>
    </row>
    <row r="35" spans="1:22" ht="12.75" customHeight="1" x14ac:dyDescent="0.15">
      <c r="A35" s="22" t="s">
        <v>412</v>
      </c>
      <c r="B35" s="21" t="s">
        <v>413</v>
      </c>
      <c r="C35" s="22" t="s">
        <v>412</v>
      </c>
      <c r="D35" s="91">
        <v>1767.1</v>
      </c>
      <c r="E35" s="91">
        <v>1767.1</v>
      </c>
      <c r="F35" s="91"/>
      <c r="G35" s="91">
        <v>1947.4</v>
      </c>
      <c r="H35" s="91">
        <v>1947.4</v>
      </c>
      <c r="I35" s="91"/>
      <c r="J35" s="95">
        <v>1947.4</v>
      </c>
      <c r="K35" s="95">
        <v>1947.4</v>
      </c>
      <c r="L35" s="89"/>
      <c r="M35" s="95">
        <f t="shared" si="1"/>
        <v>0</v>
      </c>
      <c r="N35" s="95">
        <f t="shared" ref="N35:N41" si="2">K35-H35</f>
        <v>0</v>
      </c>
      <c r="O35" s="89"/>
      <c r="P35" s="95">
        <v>1947.4</v>
      </c>
      <c r="Q35" s="95">
        <v>1947.4</v>
      </c>
      <c r="R35" s="89"/>
      <c r="S35" s="95">
        <v>1947.4</v>
      </c>
      <c r="T35" s="95">
        <v>1947.4</v>
      </c>
      <c r="U35" s="89"/>
      <c r="V35" s="74"/>
    </row>
    <row r="36" spans="1:22" ht="12.75" customHeight="1" x14ac:dyDescent="0.15">
      <c r="A36" s="22" t="s">
        <v>414</v>
      </c>
      <c r="B36" s="21" t="s">
        <v>415</v>
      </c>
      <c r="C36" s="22" t="s">
        <v>414</v>
      </c>
      <c r="D36" s="91">
        <v>90</v>
      </c>
      <c r="E36" s="91">
        <v>90</v>
      </c>
      <c r="F36" s="91"/>
      <c r="G36" s="91"/>
      <c r="H36" s="91"/>
      <c r="I36" s="91"/>
      <c r="J36" s="92"/>
      <c r="K36" s="92"/>
      <c r="L36" s="92"/>
      <c r="M36" s="95">
        <f t="shared" si="1"/>
        <v>0</v>
      </c>
      <c r="N36" s="95">
        <f t="shared" si="2"/>
        <v>0</v>
      </c>
      <c r="O36" s="92"/>
      <c r="P36" s="92"/>
      <c r="Q36" s="92"/>
      <c r="R36" s="92"/>
      <c r="S36" s="92"/>
      <c r="T36" s="92"/>
      <c r="U36" s="92"/>
      <c r="V36" s="74"/>
    </row>
    <row r="37" spans="1:22" ht="12.75" customHeight="1" x14ac:dyDescent="0.15">
      <c r="A37" s="22" t="s">
        <v>416</v>
      </c>
      <c r="B37" s="21" t="s">
        <v>417</v>
      </c>
      <c r="C37" s="22" t="s">
        <v>416</v>
      </c>
      <c r="D37" s="91">
        <v>2115.9</v>
      </c>
      <c r="E37" s="91">
        <v>2115.9</v>
      </c>
      <c r="F37" s="91"/>
      <c r="G37" s="91">
        <v>1760</v>
      </c>
      <c r="H37" s="91">
        <v>1760</v>
      </c>
      <c r="I37" s="91"/>
      <c r="J37" s="92">
        <v>1760</v>
      </c>
      <c r="K37" s="92">
        <v>1760</v>
      </c>
      <c r="L37" s="92"/>
      <c r="M37" s="95">
        <f t="shared" si="1"/>
        <v>0</v>
      </c>
      <c r="N37" s="95">
        <f t="shared" si="2"/>
        <v>0</v>
      </c>
      <c r="O37" s="92"/>
      <c r="P37" s="92">
        <v>1760</v>
      </c>
      <c r="Q37" s="92">
        <v>1760</v>
      </c>
      <c r="R37" s="92"/>
      <c r="S37" s="92">
        <v>1760</v>
      </c>
      <c r="T37" s="92">
        <v>1760</v>
      </c>
      <c r="U37" s="92"/>
      <c r="V37" s="74"/>
    </row>
    <row r="38" spans="1:22" ht="12.75" customHeight="1" x14ac:dyDescent="0.15">
      <c r="A38" s="22" t="s">
        <v>418</v>
      </c>
      <c r="B38" s="21" t="s">
        <v>419</v>
      </c>
      <c r="C38" s="22" t="s">
        <v>418</v>
      </c>
      <c r="D38" s="91"/>
      <c r="E38" s="91"/>
      <c r="F38" s="91"/>
      <c r="G38" s="91"/>
      <c r="H38" s="91"/>
      <c r="I38" s="91"/>
      <c r="J38" s="89"/>
      <c r="K38" s="89"/>
      <c r="L38" s="89"/>
      <c r="M38" s="95">
        <f t="shared" si="1"/>
        <v>0</v>
      </c>
      <c r="N38" s="95">
        <f t="shared" si="2"/>
        <v>0</v>
      </c>
      <c r="O38" s="89"/>
      <c r="P38" s="89"/>
      <c r="Q38" s="89"/>
      <c r="R38" s="89"/>
      <c r="S38" s="89"/>
      <c r="T38" s="89"/>
      <c r="U38" s="89"/>
      <c r="V38" s="74"/>
    </row>
    <row r="39" spans="1:22" ht="12.75" customHeight="1" x14ac:dyDescent="0.15">
      <c r="A39" s="22" t="s">
        <v>420</v>
      </c>
      <c r="B39" s="21" t="s">
        <v>421</v>
      </c>
      <c r="C39" s="22" t="s">
        <v>420</v>
      </c>
      <c r="D39" s="91">
        <v>1314.8</v>
      </c>
      <c r="E39" s="91">
        <v>1314.8</v>
      </c>
      <c r="F39" s="91"/>
      <c r="G39" s="91">
        <v>2000</v>
      </c>
      <c r="H39" s="91">
        <v>2000</v>
      </c>
      <c r="I39" s="91"/>
      <c r="J39" s="92">
        <v>4000</v>
      </c>
      <c r="K39" s="92">
        <v>4000</v>
      </c>
      <c r="L39" s="92"/>
      <c r="M39" s="95">
        <f t="shared" si="1"/>
        <v>2000</v>
      </c>
      <c r="N39" s="95">
        <f t="shared" si="2"/>
        <v>2000</v>
      </c>
      <c r="O39" s="92"/>
      <c r="P39" s="92">
        <v>4000</v>
      </c>
      <c r="Q39" s="92">
        <v>4000</v>
      </c>
      <c r="R39" s="92"/>
      <c r="S39" s="92">
        <v>4000</v>
      </c>
      <c r="T39" s="92">
        <v>4000</v>
      </c>
      <c r="U39" s="92"/>
      <c r="V39" s="74"/>
    </row>
    <row r="40" spans="1:22" ht="12.75" customHeight="1" x14ac:dyDescent="0.15">
      <c r="A40" s="22" t="s">
        <v>422</v>
      </c>
      <c r="B40" s="21" t="s">
        <v>423</v>
      </c>
      <c r="C40" s="22" t="s">
        <v>424</v>
      </c>
      <c r="D40" s="91">
        <v>15099.8</v>
      </c>
      <c r="E40" s="91">
        <v>15099.8</v>
      </c>
      <c r="F40" s="91"/>
      <c r="G40" s="91">
        <v>21257</v>
      </c>
      <c r="H40" s="91">
        <v>21257</v>
      </c>
      <c r="I40" s="91"/>
      <c r="J40" s="92">
        <v>20257</v>
      </c>
      <c r="K40" s="92">
        <v>20257</v>
      </c>
      <c r="L40" s="92"/>
      <c r="M40" s="95">
        <f t="shared" si="1"/>
        <v>-1000</v>
      </c>
      <c r="N40" s="95">
        <f t="shared" si="2"/>
        <v>-1000</v>
      </c>
      <c r="O40" s="92"/>
      <c r="P40" s="92">
        <v>20257</v>
      </c>
      <c r="Q40" s="92">
        <v>20257</v>
      </c>
      <c r="R40" s="92"/>
      <c r="S40" s="92">
        <v>20257</v>
      </c>
      <c r="T40" s="92">
        <v>20257</v>
      </c>
      <c r="U40" s="92"/>
      <c r="V40" s="74"/>
    </row>
    <row r="41" spans="1:22" s="6" customFormat="1" ht="25.5" customHeight="1" x14ac:dyDescent="0.15">
      <c r="A41" s="11" t="s">
        <v>425</v>
      </c>
      <c r="B41" s="17" t="s">
        <v>426</v>
      </c>
      <c r="C41" s="11" t="s">
        <v>379</v>
      </c>
      <c r="D41" s="94">
        <v>3321.5</v>
      </c>
      <c r="E41" s="94">
        <v>3321.5</v>
      </c>
      <c r="F41" s="94"/>
      <c r="G41" s="94">
        <v>9259.7000000000007</v>
      </c>
      <c r="H41" s="94">
        <v>9259.7000000000007</v>
      </c>
      <c r="I41" s="94"/>
      <c r="J41" s="95">
        <v>9359.7000000000007</v>
      </c>
      <c r="K41" s="95">
        <v>9359.7000000000007</v>
      </c>
      <c r="L41" s="95"/>
      <c r="M41" s="95">
        <f t="shared" si="1"/>
        <v>100</v>
      </c>
      <c r="N41" s="95">
        <f t="shared" si="2"/>
        <v>100</v>
      </c>
      <c r="O41" s="95"/>
      <c r="P41" s="95">
        <v>9359.7000000000007</v>
      </c>
      <c r="Q41" s="95">
        <v>9359.7000000000007</v>
      </c>
      <c r="R41" s="95"/>
      <c r="S41" s="95">
        <v>9359.7000000000007</v>
      </c>
      <c r="T41" s="95">
        <v>9359.7000000000007</v>
      </c>
      <c r="U41" s="95"/>
      <c r="V41" s="73"/>
    </row>
    <row r="42" spans="1:22" ht="12.75" customHeight="1" x14ac:dyDescent="0.15">
      <c r="A42" s="22"/>
      <c r="B42" s="21" t="s">
        <v>202</v>
      </c>
      <c r="C42" s="22"/>
      <c r="D42" s="91"/>
      <c r="E42" s="91"/>
      <c r="F42" s="91"/>
      <c r="G42" s="91"/>
      <c r="H42" s="91"/>
      <c r="I42" s="91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74"/>
    </row>
    <row r="43" spans="1:22" ht="12.75" customHeight="1" x14ac:dyDescent="0.15">
      <c r="A43" s="22" t="s">
        <v>427</v>
      </c>
      <c r="B43" s="21" t="s">
        <v>428</v>
      </c>
      <c r="C43" s="22" t="s">
        <v>427</v>
      </c>
      <c r="D43" s="91">
        <v>3321.5</v>
      </c>
      <c r="E43" s="91">
        <v>3321.5</v>
      </c>
      <c r="F43" s="91"/>
      <c r="G43" s="91">
        <v>9259.7000000000007</v>
      </c>
      <c r="H43" s="91">
        <v>9259.7000000000007</v>
      </c>
      <c r="I43" s="91"/>
      <c r="J43" s="92">
        <v>9359.7000000000007</v>
      </c>
      <c r="K43" s="92">
        <v>9359.7000000000007</v>
      </c>
      <c r="L43" s="92"/>
      <c r="M43" s="95">
        <f t="shared" ref="M43:N53" si="3">J43-G43</f>
        <v>100</v>
      </c>
      <c r="N43" s="95">
        <f t="shared" si="3"/>
        <v>100</v>
      </c>
      <c r="O43" s="92"/>
      <c r="P43" s="92">
        <v>9359.7000000000007</v>
      </c>
      <c r="Q43" s="92">
        <v>9359.7000000000007</v>
      </c>
      <c r="R43" s="92"/>
      <c r="S43" s="92">
        <v>9359.7000000000007</v>
      </c>
      <c r="T43" s="92">
        <v>9359.7000000000007</v>
      </c>
      <c r="U43" s="92"/>
      <c r="V43" s="74"/>
    </row>
    <row r="44" spans="1:22" s="6" customFormat="1" ht="25.5" customHeight="1" x14ac:dyDescent="0.15">
      <c r="A44" s="11" t="s">
        <v>429</v>
      </c>
      <c r="B44" s="17" t="s">
        <v>430</v>
      </c>
      <c r="C44" s="11" t="s">
        <v>379</v>
      </c>
      <c r="D44" s="94">
        <v>43540.5</v>
      </c>
      <c r="E44" s="94">
        <v>43540.5</v>
      </c>
      <c r="F44" s="94"/>
      <c r="G44" s="94">
        <f>G46+G47</f>
        <v>40846.800000000003</v>
      </c>
      <c r="H44" s="94">
        <f>H46+H47</f>
        <v>40846.800000000003</v>
      </c>
      <c r="I44" s="94"/>
      <c r="J44" s="95">
        <f>J46+J47</f>
        <v>42446.8</v>
      </c>
      <c r="K44" s="95">
        <f>K46+K47</f>
        <v>42446.8</v>
      </c>
      <c r="L44" s="95"/>
      <c r="M44" s="95">
        <f t="shared" si="3"/>
        <v>1600</v>
      </c>
      <c r="N44" s="95">
        <f t="shared" si="3"/>
        <v>1600</v>
      </c>
      <c r="O44" s="95"/>
      <c r="P44" s="95">
        <f>P46+P47</f>
        <v>42446.8</v>
      </c>
      <c r="Q44" s="95">
        <f>Q46+Q47</f>
        <v>42446.8</v>
      </c>
      <c r="R44" s="95"/>
      <c r="S44" s="95">
        <f>S46+S47</f>
        <v>42446.8</v>
      </c>
      <c r="T44" s="95">
        <f>T46+T47</f>
        <v>42446.8</v>
      </c>
      <c r="U44" s="95"/>
      <c r="V44" s="73"/>
    </row>
    <row r="45" spans="1:22" ht="12.75" customHeight="1" x14ac:dyDescent="0.15">
      <c r="A45" s="22"/>
      <c r="B45" s="21" t="s">
        <v>202</v>
      </c>
      <c r="C45" s="22"/>
      <c r="D45" s="91"/>
      <c r="E45" s="91"/>
      <c r="F45" s="91"/>
      <c r="G45" s="91"/>
      <c r="H45" s="91"/>
      <c r="I45" s="91"/>
      <c r="J45" s="89"/>
      <c r="K45" s="89"/>
      <c r="L45" s="89"/>
      <c r="M45" s="95">
        <f t="shared" si="3"/>
        <v>0</v>
      </c>
      <c r="N45" s="95">
        <f t="shared" si="3"/>
        <v>0</v>
      </c>
      <c r="O45" s="89"/>
      <c r="P45" s="89"/>
      <c r="Q45" s="89"/>
      <c r="R45" s="89"/>
      <c r="S45" s="89"/>
      <c r="T45" s="89"/>
      <c r="U45" s="89"/>
      <c r="V45" s="74"/>
    </row>
    <row r="46" spans="1:22" ht="12.75" customHeight="1" x14ac:dyDescent="0.15">
      <c r="A46" s="22" t="s">
        <v>431</v>
      </c>
      <c r="B46" s="21" t="s">
        <v>432</v>
      </c>
      <c r="C46" s="22" t="s">
        <v>431</v>
      </c>
      <c r="D46" s="91"/>
      <c r="E46" s="91"/>
      <c r="F46" s="91"/>
      <c r="G46" s="91">
        <v>30366.799999999999</v>
      </c>
      <c r="H46" s="91">
        <v>30366.799999999999</v>
      </c>
      <c r="I46" s="91"/>
      <c r="J46" s="95">
        <v>30366.799999999999</v>
      </c>
      <c r="K46" s="95">
        <v>30366.799999999999</v>
      </c>
      <c r="L46" s="95"/>
      <c r="M46" s="95">
        <f t="shared" si="3"/>
        <v>0</v>
      </c>
      <c r="N46" s="95">
        <f t="shared" si="3"/>
        <v>0</v>
      </c>
      <c r="O46" s="95"/>
      <c r="P46" s="95">
        <v>30366.799999999999</v>
      </c>
      <c r="Q46" s="95">
        <v>30366.799999999999</v>
      </c>
      <c r="R46" s="95"/>
      <c r="S46" s="95">
        <v>30366.799999999999</v>
      </c>
      <c r="T46" s="95">
        <v>30366.799999999999</v>
      </c>
      <c r="U46" s="95"/>
      <c r="V46" s="74"/>
    </row>
    <row r="47" spans="1:22" ht="12.75" customHeight="1" x14ac:dyDescent="0.15">
      <c r="A47" s="22" t="s">
        <v>433</v>
      </c>
      <c r="B47" s="21" t="s">
        <v>434</v>
      </c>
      <c r="C47" s="22" t="s">
        <v>433</v>
      </c>
      <c r="D47" s="91"/>
      <c r="E47" s="91"/>
      <c r="F47" s="91"/>
      <c r="G47" s="91">
        <v>10480</v>
      </c>
      <c r="H47" s="91">
        <v>10480</v>
      </c>
      <c r="I47" s="91"/>
      <c r="J47" s="95">
        <v>12080</v>
      </c>
      <c r="K47" s="95">
        <v>12080</v>
      </c>
      <c r="L47" s="89"/>
      <c r="M47" s="95">
        <f t="shared" si="3"/>
        <v>1600</v>
      </c>
      <c r="N47" s="95">
        <f t="shared" si="3"/>
        <v>1600</v>
      </c>
      <c r="O47" s="89"/>
      <c r="P47" s="95">
        <v>12080</v>
      </c>
      <c r="Q47" s="95">
        <v>12080</v>
      </c>
      <c r="R47" s="89"/>
      <c r="S47" s="95">
        <v>12080</v>
      </c>
      <c r="T47" s="95">
        <v>12080</v>
      </c>
      <c r="U47" s="89"/>
      <c r="V47" s="74"/>
    </row>
    <row r="48" spans="1:22" s="6" customFormat="1" ht="25.5" customHeight="1" x14ac:dyDescent="0.15">
      <c r="A48" s="11" t="s">
        <v>435</v>
      </c>
      <c r="B48" s="17" t="s">
        <v>436</v>
      </c>
      <c r="C48" s="11" t="s">
        <v>379</v>
      </c>
      <c r="D48" s="94">
        <v>106931.3</v>
      </c>
      <c r="E48" s="94">
        <v>106931.3</v>
      </c>
      <c r="F48" s="94"/>
      <c r="G48" s="94">
        <v>106396.7</v>
      </c>
      <c r="H48" s="94">
        <v>106396.7</v>
      </c>
      <c r="I48" s="94"/>
      <c r="J48" s="95">
        <f>J50+J51+J52+J53</f>
        <v>83839.5</v>
      </c>
      <c r="K48" s="95">
        <f>K50+K51+K52+K53</f>
        <v>83839.5</v>
      </c>
      <c r="L48" s="95"/>
      <c r="M48" s="95">
        <f t="shared" si="3"/>
        <v>-22557.199999999997</v>
      </c>
      <c r="N48" s="95">
        <f t="shared" si="3"/>
        <v>-22557.199999999997</v>
      </c>
      <c r="O48" s="95"/>
      <c r="P48" s="95">
        <f>P50+P51+P52+P53</f>
        <v>83839.5</v>
      </c>
      <c r="Q48" s="95">
        <f>Q50+Q51+Q52+Q53</f>
        <v>83839.5</v>
      </c>
      <c r="R48" s="95"/>
      <c r="S48" s="95">
        <f>S50+S51+S52+S53</f>
        <v>83839.5</v>
      </c>
      <c r="T48" s="95">
        <f>T50+T51+T52+T53</f>
        <v>83839.5</v>
      </c>
      <c r="U48" s="95"/>
      <c r="V48" s="73"/>
    </row>
    <row r="49" spans="1:22" ht="12.75" customHeight="1" x14ac:dyDescent="0.15">
      <c r="A49" s="22"/>
      <c r="B49" s="21" t="s">
        <v>202</v>
      </c>
      <c r="C49" s="22"/>
      <c r="D49" s="91"/>
      <c r="E49" s="91"/>
      <c r="F49" s="91"/>
      <c r="G49" s="91"/>
      <c r="H49" s="91"/>
      <c r="I49" s="91"/>
      <c r="J49" s="95"/>
      <c r="K49" s="95"/>
      <c r="L49" s="95"/>
      <c r="M49" s="95">
        <f t="shared" si="3"/>
        <v>0</v>
      </c>
      <c r="N49" s="95">
        <f t="shared" si="3"/>
        <v>0</v>
      </c>
      <c r="O49" s="95"/>
      <c r="P49" s="95"/>
      <c r="Q49" s="95"/>
      <c r="R49" s="95"/>
      <c r="S49" s="95"/>
      <c r="T49" s="95"/>
      <c r="U49" s="95"/>
      <c r="V49" s="74"/>
    </row>
    <row r="50" spans="1:22" ht="12.75" customHeight="1" x14ac:dyDescent="0.15">
      <c r="A50" s="22" t="s">
        <v>437</v>
      </c>
      <c r="B50" s="21" t="s">
        <v>438</v>
      </c>
      <c r="C50" s="22" t="s">
        <v>437</v>
      </c>
      <c r="D50" s="91"/>
      <c r="E50" s="91"/>
      <c r="F50" s="91"/>
      <c r="G50" s="91">
        <v>4740</v>
      </c>
      <c r="H50" s="91">
        <v>4740</v>
      </c>
      <c r="I50" s="91"/>
      <c r="J50" s="95">
        <v>4740</v>
      </c>
      <c r="K50" s="95">
        <v>4740</v>
      </c>
      <c r="L50" s="89"/>
      <c r="M50" s="95">
        <f t="shared" si="3"/>
        <v>0</v>
      </c>
      <c r="N50" s="95">
        <f t="shared" si="3"/>
        <v>0</v>
      </c>
      <c r="O50" s="89"/>
      <c r="P50" s="95">
        <v>4740</v>
      </c>
      <c r="Q50" s="95">
        <v>4740</v>
      </c>
      <c r="R50" s="89"/>
      <c r="S50" s="95">
        <v>4740</v>
      </c>
      <c r="T50" s="95">
        <v>4740</v>
      </c>
      <c r="U50" s="89"/>
      <c r="V50" s="74"/>
    </row>
    <row r="51" spans="1:22" ht="12.75" customHeight="1" x14ac:dyDescent="0.15">
      <c r="A51" s="22" t="s">
        <v>439</v>
      </c>
      <c r="B51" s="21" t="s">
        <v>440</v>
      </c>
      <c r="C51" s="22" t="s">
        <v>439</v>
      </c>
      <c r="D51" s="91"/>
      <c r="E51" s="91"/>
      <c r="F51" s="91"/>
      <c r="G51" s="91">
        <v>86271.7</v>
      </c>
      <c r="H51" s="91">
        <v>86271.7</v>
      </c>
      <c r="I51" s="91"/>
      <c r="J51" s="92">
        <v>63514.5</v>
      </c>
      <c r="K51" s="92">
        <v>63514.5</v>
      </c>
      <c r="L51" s="92"/>
      <c r="M51" s="95">
        <f t="shared" si="3"/>
        <v>-22757.199999999997</v>
      </c>
      <c r="N51" s="95">
        <f t="shared" si="3"/>
        <v>-22757.199999999997</v>
      </c>
      <c r="O51" s="92"/>
      <c r="P51" s="92">
        <v>63514.5</v>
      </c>
      <c r="Q51" s="92">
        <v>63514.5</v>
      </c>
      <c r="R51" s="92"/>
      <c r="S51" s="92">
        <v>63514.5</v>
      </c>
      <c r="T51" s="92">
        <v>63514.5</v>
      </c>
      <c r="U51" s="92"/>
      <c r="V51" s="74"/>
    </row>
    <row r="52" spans="1:22" ht="12.75" customHeight="1" x14ac:dyDescent="0.15">
      <c r="A52" s="22" t="s">
        <v>441</v>
      </c>
      <c r="B52" s="21" t="s">
        <v>442</v>
      </c>
      <c r="C52" s="22" t="s">
        <v>441</v>
      </c>
      <c r="D52" s="91"/>
      <c r="E52" s="91"/>
      <c r="F52" s="91"/>
      <c r="G52" s="91">
        <v>5050</v>
      </c>
      <c r="H52" s="91">
        <v>5050</v>
      </c>
      <c r="I52" s="91"/>
      <c r="J52" s="95">
        <v>5050</v>
      </c>
      <c r="K52" s="95">
        <v>5050</v>
      </c>
      <c r="L52" s="95"/>
      <c r="M52" s="95">
        <f t="shared" si="3"/>
        <v>0</v>
      </c>
      <c r="N52" s="95">
        <f t="shared" si="3"/>
        <v>0</v>
      </c>
      <c r="O52" s="95"/>
      <c r="P52" s="95">
        <v>5050</v>
      </c>
      <c r="Q52" s="95">
        <v>5050</v>
      </c>
      <c r="R52" s="95"/>
      <c r="S52" s="95">
        <v>5050</v>
      </c>
      <c r="T52" s="95">
        <v>5050</v>
      </c>
      <c r="U52" s="95"/>
      <c r="V52" s="74"/>
    </row>
    <row r="53" spans="1:22" ht="12.75" customHeight="1" x14ac:dyDescent="0.15">
      <c r="A53" s="22" t="s">
        <v>443</v>
      </c>
      <c r="B53" s="21" t="s">
        <v>444</v>
      </c>
      <c r="C53" s="22" t="s">
        <v>445</v>
      </c>
      <c r="D53" s="91"/>
      <c r="E53" s="91"/>
      <c r="F53" s="91"/>
      <c r="G53" s="91">
        <v>9535</v>
      </c>
      <c r="H53" s="91">
        <v>9535</v>
      </c>
      <c r="I53" s="91"/>
      <c r="J53" s="92">
        <v>10535</v>
      </c>
      <c r="K53" s="92">
        <v>10535</v>
      </c>
      <c r="L53" s="92"/>
      <c r="M53" s="95">
        <f t="shared" si="3"/>
        <v>1000</v>
      </c>
      <c r="N53" s="95">
        <f t="shared" si="3"/>
        <v>1000</v>
      </c>
      <c r="O53" s="92"/>
      <c r="P53" s="92">
        <v>10535</v>
      </c>
      <c r="Q53" s="92">
        <v>10535</v>
      </c>
      <c r="R53" s="92"/>
      <c r="S53" s="92">
        <v>10535</v>
      </c>
      <c r="T53" s="92">
        <v>10535</v>
      </c>
      <c r="U53" s="92"/>
      <c r="V53" s="74"/>
    </row>
    <row r="54" spans="1:22" s="6" customFormat="1" ht="25.5" customHeight="1" x14ac:dyDescent="0.15">
      <c r="A54" s="11" t="s">
        <v>446</v>
      </c>
      <c r="B54" s="17" t="s">
        <v>447</v>
      </c>
      <c r="C54" s="11" t="s">
        <v>379</v>
      </c>
      <c r="D54" s="94"/>
      <c r="E54" s="94"/>
      <c r="F54" s="94"/>
      <c r="G54" s="94"/>
      <c r="H54" s="94"/>
      <c r="I54" s="94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73"/>
    </row>
    <row r="55" spans="1:22" ht="12.75" customHeight="1" x14ac:dyDescent="0.15">
      <c r="A55" s="22"/>
      <c r="B55" s="21" t="s">
        <v>5</v>
      </c>
      <c r="C55" s="22"/>
      <c r="D55" s="91"/>
      <c r="E55" s="91"/>
      <c r="F55" s="91"/>
      <c r="G55" s="91"/>
      <c r="H55" s="91"/>
      <c r="I55" s="91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74"/>
    </row>
    <row r="56" spans="1:22" s="6" customFormat="1" ht="25.5" customHeight="1" x14ac:dyDescent="0.15">
      <c r="A56" s="11" t="s">
        <v>448</v>
      </c>
      <c r="B56" s="17" t="s">
        <v>449</v>
      </c>
      <c r="C56" s="11" t="s">
        <v>379</v>
      </c>
      <c r="D56" s="94"/>
      <c r="E56" s="94"/>
      <c r="F56" s="94"/>
      <c r="G56" s="94"/>
      <c r="H56" s="94"/>
      <c r="I56" s="94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73"/>
    </row>
    <row r="57" spans="1:22" ht="12.75" customHeight="1" x14ac:dyDescent="0.15">
      <c r="A57" s="22"/>
      <c r="B57" s="21" t="s">
        <v>202</v>
      </c>
      <c r="C57" s="22"/>
      <c r="D57" s="91"/>
      <c r="E57" s="91"/>
      <c r="F57" s="91"/>
      <c r="G57" s="91"/>
      <c r="H57" s="91"/>
      <c r="I57" s="91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74"/>
    </row>
    <row r="58" spans="1:22" ht="12.75" customHeight="1" x14ac:dyDescent="0.15">
      <c r="A58" s="22" t="s">
        <v>450</v>
      </c>
      <c r="B58" s="21" t="s">
        <v>451</v>
      </c>
      <c r="C58" s="22" t="s">
        <v>452</v>
      </c>
      <c r="D58" s="91"/>
      <c r="E58" s="91"/>
      <c r="F58" s="91"/>
      <c r="G58" s="91"/>
      <c r="H58" s="91"/>
      <c r="I58" s="91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74"/>
    </row>
    <row r="59" spans="1:22" s="6" customFormat="1" ht="25.5" customHeight="1" x14ac:dyDescent="0.15">
      <c r="A59" s="11" t="s">
        <v>453</v>
      </c>
      <c r="B59" s="17" t="s">
        <v>454</v>
      </c>
      <c r="C59" s="11" t="s">
        <v>379</v>
      </c>
      <c r="D59" s="94">
        <v>679502</v>
      </c>
      <c r="E59" s="94">
        <v>679502</v>
      </c>
      <c r="F59" s="94"/>
      <c r="G59" s="94">
        <v>822453.5</v>
      </c>
      <c r="H59" s="94">
        <v>822453.5</v>
      </c>
      <c r="I59" s="94"/>
      <c r="J59" s="95">
        <v>882360.2</v>
      </c>
      <c r="K59" s="95">
        <v>882360.2</v>
      </c>
      <c r="L59" s="95"/>
      <c r="M59" s="95">
        <f t="shared" ref="M59:N63" si="4">J59-G59</f>
        <v>59906.699999999953</v>
      </c>
      <c r="N59" s="95">
        <f t="shared" si="4"/>
        <v>59906.699999999953</v>
      </c>
      <c r="O59" s="95"/>
      <c r="P59" s="95">
        <v>882360.2</v>
      </c>
      <c r="Q59" s="95">
        <v>882360.2</v>
      </c>
      <c r="R59" s="95"/>
      <c r="S59" s="95">
        <v>882360.2</v>
      </c>
      <c r="T59" s="95">
        <v>882360.2</v>
      </c>
      <c r="U59" s="95"/>
      <c r="V59" s="73"/>
    </row>
    <row r="60" spans="1:22" ht="12.75" customHeight="1" x14ac:dyDescent="0.15">
      <c r="A60" s="22"/>
      <c r="B60" s="21" t="s">
        <v>5</v>
      </c>
      <c r="C60" s="22"/>
      <c r="D60" s="91"/>
      <c r="E60" s="91"/>
      <c r="F60" s="91"/>
      <c r="G60" s="91"/>
      <c r="H60" s="91"/>
      <c r="I60" s="91"/>
      <c r="J60" s="95"/>
      <c r="K60" s="95"/>
      <c r="L60" s="95"/>
      <c r="M60" s="95">
        <f t="shared" si="4"/>
        <v>0</v>
      </c>
      <c r="N60" s="95">
        <f t="shared" si="4"/>
        <v>0</v>
      </c>
      <c r="O60" s="95"/>
      <c r="P60" s="95"/>
      <c r="Q60" s="95"/>
      <c r="R60" s="95"/>
      <c r="S60" s="95"/>
      <c r="T60" s="95"/>
      <c r="U60" s="95"/>
      <c r="V60" s="74"/>
    </row>
    <row r="61" spans="1:22" s="6" customFormat="1" ht="25.5" customHeight="1" x14ac:dyDescent="0.15">
      <c r="A61" s="11" t="s">
        <v>455</v>
      </c>
      <c r="B61" s="17" t="s">
        <v>456</v>
      </c>
      <c r="C61" s="11" t="s">
        <v>379</v>
      </c>
      <c r="D61" s="94"/>
      <c r="E61" s="94"/>
      <c r="F61" s="94"/>
      <c r="G61" s="94">
        <v>822453.5</v>
      </c>
      <c r="H61" s="94">
        <v>822453.5</v>
      </c>
      <c r="I61" s="94"/>
      <c r="J61" s="95">
        <v>882360.2</v>
      </c>
      <c r="K61" s="95">
        <v>882360.2</v>
      </c>
      <c r="L61" s="95"/>
      <c r="M61" s="95">
        <f t="shared" si="4"/>
        <v>59906.699999999953</v>
      </c>
      <c r="N61" s="95">
        <f t="shared" si="4"/>
        <v>59906.699999999953</v>
      </c>
      <c r="O61" s="95"/>
      <c r="P61" s="95">
        <v>882360.2</v>
      </c>
      <c r="Q61" s="95">
        <v>882360.2</v>
      </c>
      <c r="R61" s="95"/>
      <c r="S61" s="95">
        <v>882360.2</v>
      </c>
      <c r="T61" s="95">
        <v>882360.2</v>
      </c>
      <c r="U61" s="95"/>
      <c r="V61" s="73"/>
    </row>
    <row r="62" spans="1:22" ht="12.75" customHeight="1" x14ac:dyDescent="0.15">
      <c r="A62" s="22"/>
      <c r="B62" s="21" t="s">
        <v>202</v>
      </c>
      <c r="C62" s="22"/>
      <c r="D62" s="91"/>
      <c r="E62" s="91"/>
      <c r="F62" s="91"/>
      <c r="G62" s="91"/>
      <c r="H62" s="91"/>
      <c r="I62" s="91"/>
      <c r="J62" s="92"/>
      <c r="K62" s="92"/>
      <c r="L62" s="92"/>
      <c r="M62" s="95">
        <f t="shared" si="4"/>
        <v>0</v>
      </c>
      <c r="N62" s="95">
        <f t="shared" si="4"/>
        <v>0</v>
      </c>
      <c r="O62" s="92"/>
      <c r="P62" s="92"/>
      <c r="Q62" s="92"/>
      <c r="R62" s="92"/>
      <c r="S62" s="92"/>
      <c r="T62" s="92"/>
      <c r="U62" s="92"/>
      <c r="V62" s="74"/>
    </row>
    <row r="63" spans="1:22" ht="12.75" customHeight="1" x14ac:dyDescent="0.15">
      <c r="A63" s="22" t="s">
        <v>457</v>
      </c>
      <c r="B63" s="21" t="s">
        <v>458</v>
      </c>
      <c r="C63" s="22" t="s">
        <v>459</v>
      </c>
      <c r="D63" s="94">
        <v>679502</v>
      </c>
      <c r="E63" s="91">
        <v>679502</v>
      </c>
      <c r="F63" s="91"/>
      <c r="G63" s="91">
        <v>822453.5</v>
      </c>
      <c r="H63" s="91">
        <v>822453.5</v>
      </c>
      <c r="I63" s="91"/>
      <c r="J63" s="95">
        <v>882360.2</v>
      </c>
      <c r="K63" s="95">
        <v>882360.2</v>
      </c>
      <c r="L63" s="95"/>
      <c r="M63" s="95">
        <f t="shared" si="4"/>
        <v>59906.699999999953</v>
      </c>
      <c r="N63" s="95">
        <f t="shared" si="4"/>
        <v>59906.699999999953</v>
      </c>
      <c r="O63" s="95"/>
      <c r="P63" s="95">
        <v>882360.2</v>
      </c>
      <c r="Q63" s="95">
        <v>882360.2</v>
      </c>
      <c r="R63" s="95"/>
      <c r="S63" s="95">
        <v>882360.2</v>
      </c>
      <c r="T63" s="95">
        <v>882360.2</v>
      </c>
      <c r="U63" s="95"/>
      <c r="V63" s="74"/>
    </row>
    <row r="64" spans="1:22" s="6" customFormat="1" ht="25.5" customHeight="1" x14ac:dyDescent="0.15">
      <c r="A64" s="11" t="s">
        <v>460</v>
      </c>
      <c r="B64" s="17" t="s">
        <v>461</v>
      </c>
      <c r="C64" s="11" t="s">
        <v>379</v>
      </c>
      <c r="D64" s="94"/>
      <c r="E64" s="94"/>
      <c r="F64" s="94"/>
      <c r="G64" s="94"/>
      <c r="H64" s="94"/>
      <c r="I64" s="94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73"/>
    </row>
    <row r="65" spans="1:22" ht="12.75" customHeight="1" x14ac:dyDescent="0.15">
      <c r="A65" s="22"/>
      <c r="B65" s="21" t="s">
        <v>202</v>
      </c>
      <c r="C65" s="22"/>
      <c r="D65" s="91"/>
      <c r="E65" s="91"/>
      <c r="F65" s="91"/>
      <c r="G65" s="91"/>
      <c r="H65" s="91"/>
      <c r="I65" s="91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74"/>
    </row>
    <row r="66" spans="1:22" ht="28.5" customHeight="1" x14ac:dyDescent="0.15">
      <c r="A66" s="22" t="s">
        <v>462</v>
      </c>
      <c r="B66" s="21" t="s">
        <v>463</v>
      </c>
      <c r="C66" s="22" t="s">
        <v>464</v>
      </c>
      <c r="D66" s="91"/>
      <c r="E66" s="91"/>
      <c r="F66" s="91"/>
      <c r="G66" s="91"/>
      <c r="H66" s="91"/>
      <c r="I66" s="91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74"/>
    </row>
    <row r="67" spans="1:22" ht="12.75" customHeight="1" x14ac:dyDescent="0.15">
      <c r="A67" s="22" t="s">
        <v>465</v>
      </c>
      <c r="B67" s="35" t="s">
        <v>466</v>
      </c>
      <c r="C67" s="22" t="s">
        <v>379</v>
      </c>
      <c r="D67" s="91">
        <v>25318.799999999999</v>
      </c>
      <c r="E67" s="91">
        <v>25318.799999999999</v>
      </c>
      <c r="F67" s="91"/>
      <c r="G67" s="91">
        <v>2920.8</v>
      </c>
      <c r="H67" s="91">
        <v>2920.8</v>
      </c>
      <c r="I67" s="91"/>
      <c r="J67" s="92">
        <v>8460</v>
      </c>
      <c r="K67" s="92">
        <f>K71+K74</f>
        <v>8460</v>
      </c>
      <c r="L67" s="92"/>
      <c r="M67" s="95">
        <f t="shared" ref="M67:N71" si="5">J67-G67</f>
        <v>5539.2</v>
      </c>
      <c r="N67" s="95">
        <f t="shared" si="5"/>
        <v>5539.2</v>
      </c>
      <c r="O67" s="92"/>
      <c r="P67" s="92">
        <v>8460</v>
      </c>
      <c r="Q67" s="92">
        <f>Q71+Q74</f>
        <v>8460</v>
      </c>
      <c r="R67" s="92"/>
      <c r="S67" s="92">
        <v>8460</v>
      </c>
      <c r="T67" s="92">
        <f>T71+T74</f>
        <v>8460</v>
      </c>
      <c r="U67" s="92"/>
      <c r="V67" s="74"/>
    </row>
    <row r="68" spans="1:22" ht="12.75" customHeight="1" x14ac:dyDescent="0.15">
      <c r="A68" s="22"/>
      <c r="B68" s="21" t="s">
        <v>5</v>
      </c>
      <c r="C68" s="22"/>
      <c r="D68" s="91"/>
      <c r="E68" s="91"/>
      <c r="F68" s="91"/>
      <c r="G68" s="91"/>
      <c r="H68" s="91"/>
      <c r="I68" s="91"/>
      <c r="J68" s="92"/>
      <c r="K68" s="92"/>
      <c r="L68" s="92"/>
      <c r="M68" s="95">
        <f t="shared" si="5"/>
        <v>0</v>
      </c>
      <c r="N68" s="95">
        <f t="shared" si="5"/>
        <v>0</v>
      </c>
      <c r="O68" s="92"/>
      <c r="P68" s="92"/>
      <c r="Q68" s="92"/>
      <c r="R68" s="92"/>
      <c r="S68" s="92"/>
      <c r="T68" s="92"/>
      <c r="U68" s="92"/>
      <c r="V68" s="74"/>
    </row>
    <row r="69" spans="1:22" s="6" customFormat="1" ht="25.5" customHeight="1" x14ac:dyDescent="0.15">
      <c r="A69" s="11" t="s">
        <v>467</v>
      </c>
      <c r="B69" s="17" t="s">
        <v>468</v>
      </c>
      <c r="C69" s="11" t="s">
        <v>379</v>
      </c>
      <c r="D69" s="94"/>
      <c r="E69" s="94"/>
      <c r="F69" s="94"/>
      <c r="G69" s="94">
        <v>2920.8</v>
      </c>
      <c r="H69" s="94">
        <v>2920.8</v>
      </c>
      <c r="I69" s="94"/>
      <c r="J69" s="95"/>
      <c r="K69" s="95"/>
      <c r="L69" s="95"/>
      <c r="M69" s="95">
        <f t="shared" si="5"/>
        <v>-2920.8</v>
      </c>
      <c r="N69" s="95">
        <f t="shared" si="5"/>
        <v>-2920.8</v>
      </c>
      <c r="O69" s="95"/>
      <c r="P69" s="95"/>
      <c r="Q69" s="95"/>
      <c r="R69" s="95"/>
      <c r="S69" s="95"/>
      <c r="T69" s="95"/>
      <c r="U69" s="95"/>
      <c r="V69" s="73"/>
    </row>
    <row r="70" spans="1:22" ht="12.75" customHeight="1" x14ac:dyDescent="0.15">
      <c r="A70" s="22"/>
      <c r="B70" s="21" t="s">
        <v>202</v>
      </c>
      <c r="C70" s="22"/>
      <c r="D70" s="91"/>
      <c r="E70" s="91"/>
      <c r="F70" s="91"/>
      <c r="G70" s="91"/>
      <c r="H70" s="91"/>
      <c r="I70" s="91"/>
      <c r="J70" s="92"/>
      <c r="K70" s="92"/>
      <c r="L70" s="92"/>
      <c r="M70" s="95">
        <f t="shared" si="5"/>
        <v>0</v>
      </c>
      <c r="N70" s="95">
        <f t="shared" si="5"/>
        <v>0</v>
      </c>
      <c r="O70" s="92"/>
      <c r="P70" s="92"/>
      <c r="Q70" s="92"/>
      <c r="R70" s="92"/>
      <c r="S70" s="92"/>
      <c r="T70" s="92"/>
      <c r="U70" s="92"/>
      <c r="V70" s="74"/>
    </row>
    <row r="71" spans="1:22" ht="26.25" customHeight="1" x14ac:dyDescent="0.15">
      <c r="A71" s="22" t="s">
        <v>469</v>
      </c>
      <c r="B71" s="21" t="s">
        <v>470</v>
      </c>
      <c r="C71" s="22" t="s">
        <v>471</v>
      </c>
      <c r="D71" s="91">
        <v>22783.8</v>
      </c>
      <c r="E71" s="91">
        <v>22783.8</v>
      </c>
      <c r="F71" s="91"/>
      <c r="G71" s="91">
        <v>2920.8</v>
      </c>
      <c r="H71" s="91">
        <v>2920.8</v>
      </c>
      <c r="I71" s="91"/>
      <c r="J71" s="92">
        <v>960</v>
      </c>
      <c r="K71" s="92">
        <v>960</v>
      </c>
      <c r="L71" s="92"/>
      <c r="M71" s="95">
        <f t="shared" si="5"/>
        <v>-1960.8000000000002</v>
      </c>
      <c r="N71" s="95">
        <f t="shared" si="5"/>
        <v>-1960.8000000000002</v>
      </c>
      <c r="O71" s="92"/>
      <c r="P71" s="92">
        <v>960</v>
      </c>
      <c r="Q71" s="92">
        <v>960</v>
      </c>
      <c r="R71" s="92"/>
      <c r="S71" s="92">
        <v>960</v>
      </c>
      <c r="T71" s="92">
        <v>960</v>
      </c>
      <c r="U71" s="92"/>
      <c r="V71" s="74"/>
    </row>
    <row r="72" spans="1:22" ht="26.25" customHeight="1" x14ac:dyDescent="0.15">
      <c r="A72" s="22" t="s">
        <v>472</v>
      </c>
      <c r="B72" s="21" t="s">
        <v>473</v>
      </c>
      <c r="C72" s="22" t="s">
        <v>474</v>
      </c>
      <c r="D72" s="91"/>
      <c r="E72" s="91"/>
      <c r="F72" s="91"/>
      <c r="G72" s="91"/>
      <c r="H72" s="91"/>
      <c r="I72" s="91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74"/>
    </row>
    <row r="73" spans="1:22" ht="26.25" customHeight="1" x14ac:dyDescent="0.15">
      <c r="A73" s="22" t="s">
        <v>475</v>
      </c>
      <c r="B73" s="21" t="s">
        <v>476</v>
      </c>
      <c r="C73" s="22" t="s">
        <v>477</v>
      </c>
      <c r="D73" s="91"/>
      <c r="E73" s="91"/>
      <c r="F73" s="91"/>
      <c r="G73" s="91"/>
      <c r="H73" s="91"/>
      <c r="I73" s="91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74"/>
    </row>
    <row r="74" spans="1:22" s="6" customFormat="1" ht="25.5" customHeight="1" x14ac:dyDescent="0.15">
      <c r="A74" s="11" t="s">
        <v>478</v>
      </c>
      <c r="B74" s="17" t="s">
        <v>479</v>
      </c>
      <c r="C74" s="11" t="s">
        <v>379</v>
      </c>
      <c r="D74" s="94">
        <v>2535</v>
      </c>
      <c r="E74" s="94">
        <v>2535</v>
      </c>
      <c r="F74" s="94"/>
      <c r="G74" s="94"/>
      <c r="H74" s="94"/>
      <c r="I74" s="94"/>
      <c r="J74" s="95">
        <v>7500</v>
      </c>
      <c r="K74" s="95">
        <v>7500</v>
      </c>
      <c r="L74" s="95"/>
      <c r="M74" s="95">
        <f t="shared" ref="M74:N79" si="6">J74-G74</f>
        <v>7500</v>
      </c>
      <c r="N74" s="95">
        <f t="shared" si="6"/>
        <v>7500</v>
      </c>
      <c r="O74" s="95"/>
      <c r="P74" s="95">
        <v>7500</v>
      </c>
      <c r="Q74" s="95">
        <v>7500</v>
      </c>
      <c r="R74" s="95"/>
      <c r="S74" s="95">
        <v>7500</v>
      </c>
      <c r="T74" s="95">
        <v>7500</v>
      </c>
      <c r="U74" s="95"/>
      <c r="V74" s="73"/>
    </row>
    <row r="75" spans="1:22" ht="12.75" customHeight="1" x14ac:dyDescent="0.15">
      <c r="A75" s="22"/>
      <c r="B75" s="21" t="s">
        <v>202</v>
      </c>
      <c r="C75" s="22"/>
      <c r="D75" s="91"/>
      <c r="E75" s="91"/>
      <c r="F75" s="91"/>
      <c r="G75" s="91"/>
      <c r="H75" s="91"/>
      <c r="I75" s="91"/>
      <c r="J75" s="92"/>
      <c r="K75" s="92"/>
      <c r="L75" s="92"/>
      <c r="M75" s="95">
        <f t="shared" si="6"/>
        <v>0</v>
      </c>
      <c r="N75" s="95">
        <f t="shared" si="6"/>
        <v>0</v>
      </c>
      <c r="O75" s="92"/>
      <c r="P75" s="92"/>
      <c r="Q75" s="92"/>
      <c r="R75" s="92"/>
      <c r="S75" s="92"/>
      <c r="T75" s="92"/>
      <c r="U75" s="92"/>
      <c r="V75" s="74"/>
    </row>
    <row r="76" spans="1:22" ht="12.75" customHeight="1" x14ac:dyDescent="0.15">
      <c r="A76" s="22" t="s">
        <v>480</v>
      </c>
      <c r="B76" s="21" t="s">
        <v>481</v>
      </c>
      <c r="C76" s="22" t="s">
        <v>482</v>
      </c>
      <c r="D76" s="91">
        <v>2535</v>
      </c>
      <c r="E76" s="91">
        <v>2535</v>
      </c>
      <c r="F76" s="91"/>
      <c r="G76" s="91"/>
      <c r="H76" s="91"/>
      <c r="I76" s="91"/>
      <c r="J76" s="92">
        <v>7500</v>
      </c>
      <c r="K76" s="92">
        <v>7500</v>
      </c>
      <c r="L76" s="92"/>
      <c r="M76" s="95">
        <f t="shared" si="6"/>
        <v>7500</v>
      </c>
      <c r="N76" s="95">
        <f t="shared" si="6"/>
        <v>7500</v>
      </c>
      <c r="O76" s="92"/>
      <c r="P76" s="92">
        <v>7500</v>
      </c>
      <c r="Q76" s="92">
        <v>7500</v>
      </c>
      <c r="R76" s="92"/>
      <c r="S76" s="92">
        <v>7500</v>
      </c>
      <c r="T76" s="92">
        <v>7500</v>
      </c>
      <c r="U76" s="92"/>
      <c r="V76" s="74"/>
    </row>
    <row r="77" spans="1:22" s="6" customFormat="1" ht="25.5" customHeight="1" x14ac:dyDescent="0.15">
      <c r="A77" s="11" t="s">
        <v>483</v>
      </c>
      <c r="B77" s="17" t="s">
        <v>484</v>
      </c>
      <c r="C77" s="11" t="s">
        <v>379</v>
      </c>
      <c r="D77" s="94">
        <v>35392.400000000001</v>
      </c>
      <c r="E77" s="94">
        <v>35392.400000000001</v>
      </c>
      <c r="F77" s="94"/>
      <c r="G77" s="94">
        <v>24252.799999999999</v>
      </c>
      <c r="H77" s="94">
        <v>24252.799999999999</v>
      </c>
      <c r="I77" s="94"/>
      <c r="J77" s="91">
        <v>24252.799999999999</v>
      </c>
      <c r="K77" s="91">
        <v>24252.799999999999</v>
      </c>
      <c r="L77" s="95"/>
      <c r="M77" s="95">
        <f t="shared" si="6"/>
        <v>0</v>
      </c>
      <c r="N77" s="95">
        <f t="shared" si="6"/>
        <v>0</v>
      </c>
      <c r="O77" s="95"/>
      <c r="P77" s="91">
        <v>24252.799999999999</v>
      </c>
      <c r="Q77" s="91">
        <v>24252.799999999999</v>
      </c>
      <c r="R77" s="95"/>
      <c r="S77" s="91">
        <v>24252.799999999999</v>
      </c>
      <c r="T77" s="91">
        <v>24252.799999999999</v>
      </c>
      <c r="U77" s="95"/>
      <c r="V77" s="73"/>
    </row>
    <row r="78" spans="1:22" ht="12.75" customHeight="1" x14ac:dyDescent="0.15">
      <c r="A78" s="22"/>
      <c r="B78" s="21" t="s">
        <v>5</v>
      </c>
      <c r="C78" s="22"/>
      <c r="D78" s="91"/>
      <c r="E78" s="91"/>
      <c r="F78" s="91"/>
      <c r="G78" s="91"/>
      <c r="H78" s="91"/>
      <c r="I78" s="91"/>
      <c r="J78" s="92"/>
      <c r="K78" s="92"/>
      <c r="L78" s="92"/>
      <c r="M78" s="95">
        <f t="shared" si="6"/>
        <v>0</v>
      </c>
      <c r="N78" s="95">
        <f t="shared" si="6"/>
        <v>0</v>
      </c>
      <c r="O78" s="92"/>
      <c r="P78" s="92"/>
      <c r="Q78" s="92"/>
      <c r="R78" s="92"/>
      <c r="S78" s="92"/>
      <c r="T78" s="92"/>
      <c r="U78" s="92"/>
      <c r="V78" s="74"/>
    </row>
    <row r="79" spans="1:22" s="6" customFormat="1" ht="25.5" customHeight="1" x14ac:dyDescent="0.15">
      <c r="A79" s="11" t="s">
        <v>485</v>
      </c>
      <c r="B79" s="17" t="s">
        <v>486</v>
      </c>
      <c r="C79" s="11" t="s">
        <v>379</v>
      </c>
      <c r="D79" s="94">
        <v>35392.400000000001</v>
      </c>
      <c r="E79" s="94">
        <v>35392.400000000001</v>
      </c>
      <c r="F79" s="94"/>
      <c r="G79" s="94">
        <v>24252.799999999999</v>
      </c>
      <c r="H79" s="94">
        <v>24252.799999999999</v>
      </c>
      <c r="I79" s="94"/>
      <c r="J79" s="91">
        <v>24252.799999999999</v>
      </c>
      <c r="K79" s="91">
        <v>24252.799999999999</v>
      </c>
      <c r="L79" s="95"/>
      <c r="M79" s="95">
        <f t="shared" si="6"/>
        <v>0</v>
      </c>
      <c r="N79" s="95">
        <f t="shared" si="6"/>
        <v>0</v>
      </c>
      <c r="O79" s="95"/>
      <c r="P79" s="91">
        <v>24252.799999999999</v>
      </c>
      <c r="Q79" s="91">
        <v>24252.799999999999</v>
      </c>
      <c r="R79" s="95"/>
      <c r="S79" s="91">
        <v>24252.799999999999</v>
      </c>
      <c r="T79" s="91">
        <v>24252.799999999999</v>
      </c>
      <c r="U79" s="95"/>
      <c r="V79" s="73"/>
    </row>
    <row r="80" spans="1:22" ht="12.75" customHeight="1" x14ac:dyDescent="0.15">
      <c r="A80" s="22"/>
      <c r="B80" s="21" t="s">
        <v>202</v>
      </c>
      <c r="C80" s="22"/>
      <c r="D80" s="91"/>
      <c r="E80" s="91"/>
      <c r="F80" s="91"/>
      <c r="G80" s="91"/>
      <c r="H80" s="91"/>
      <c r="I80" s="91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74"/>
    </row>
    <row r="81" spans="1:22" ht="18" customHeight="1" x14ac:dyDescent="0.15">
      <c r="A81" s="22" t="s">
        <v>487</v>
      </c>
      <c r="B81" s="21" t="s">
        <v>488</v>
      </c>
      <c r="C81" s="22" t="s">
        <v>489</v>
      </c>
      <c r="D81" s="91"/>
      <c r="E81" s="91"/>
      <c r="F81" s="91"/>
      <c r="G81" s="91"/>
      <c r="H81" s="91"/>
      <c r="I81" s="91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74"/>
    </row>
    <row r="82" spans="1:22" ht="18" customHeight="1" x14ac:dyDescent="0.15">
      <c r="A82" s="22" t="s">
        <v>490</v>
      </c>
      <c r="B82" s="21" t="s">
        <v>491</v>
      </c>
      <c r="C82" s="22" t="s">
        <v>492</v>
      </c>
      <c r="D82" s="91">
        <v>35392.400000000001</v>
      </c>
      <c r="E82" s="91">
        <v>35392.400000000001</v>
      </c>
      <c r="F82" s="91"/>
      <c r="G82" s="91">
        <v>24252.799999999999</v>
      </c>
      <c r="H82" s="91">
        <v>24252.799999999999</v>
      </c>
      <c r="I82" s="91"/>
      <c r="J82" s="91">
        <v>24252.799999999999</v>
      </c>
      <c r="K82" s="91">
        <v>24252.799999999999</v>
      </c>
      <c r="L82" s="95"/>
      <c r="M82" s="95">
        <f t="shared" ref="M82:N96" si="7">J82-G82</f>
        <v>0</v>
      </c>
      <c r="N82" s="95">
        <f t="shared" si="7"/>
        <v>0</v>
      </c>
      <c r="O82" s="95"/>
      <c r="P82" s="91">
        <v>24252.799999999999</v>
      </c>
      <c r="Q82" s="91">
        <v>24252.799999999999</v>
      </c>
      <c r="R82" s="95"/>
      <c r="S82" s="91">
        <v>24252.799999999999</v>
      </c>
      <c r="T82" s="91">
        <v>24252.799999999999</v>
      </c>
      <c r="U82" s="95"/>
      <c r="V82" s="74"/>
    </row>
    <row r="83" spans="1:22" s="6" customFormat="1" ht="25.5" customHeight="1" x14ac:dyDescent="0.15">
      <c r="A83" s="11" t="s">
        <v>493</v>
      </c>
      <c r="B83" s="17" t="s">
        <v>494</v>
      </c>
      <c r="C83" s="11" t="s">
        <v>379</v>
      </c>
      <c r="D83" s="94">
        <v>733.4</v>
      </c>
      <c r="E83" s="94">
        <v>104291.6</v>
      </c>
      <c r="F83" s="94"/>
      <c r="G83" s="94">
        <v>432952.8</v>
      </c>
      <c r="H83" s="94">
        <v>432952.8</v>
      </c>
      <c r="I83" s="94"/>
      <c r="J83" s="94">
        <f>J85+J88+J94</f>
        <v>454150</v>
      </c>
      <c r="K83" s="94">
        <f>K85+K88+K94</f>
        <v>454150</v>
      </c>
      <c r="L83" s="95"/>
      <c r="M83" s="95">
        <f t="shared" si="7"/>
        <v>21197.200000000012</v>
      </c>
      <c r="N83" s="95">
        <f t="shared" si="7"/>
        <v>21197.200000000012</v>
      </c>
      <c r="O83" s="95"/>
      <c r="P83" s="94">
        <f>P85+P88+P94</f>
        <v>454150</v>
      </c>
      <c r="Q83" s="94">
        <f>Q85+Q88+Q94</f>
        <v>454150</v>
      </c>
      <c r="R83" s="95"/>
      <c r="S83" s="94">
        <f>S85+S88+S94</f>
        <v>454150</v>
      </c>
      <c r="T83" s="94">
        <f>T85+T88+T94</f>
        <v>454150</v>
      </c>
      <c r="U83" s="95"/>
      <c r="V83" s="73"/>
    </row>
    <row r="84" spans="1:22" ht="12.75" customHeight="1" x14ac:dyDescent="0.15">
      <c r="A84" s="22"/>
      <c r="B84" s="21" t="s">
        <v>5</v>
      </c>
      <c r="C84" s="22"/>
      <c r="D84" s="91"/>
      <c r="E84" s="91"/>
      <c r="F84" s="91"/>
      <c r="G84" s="91"/>
      <c r="H84" s="91"/>
      <c r="I84" s="91"/>
      <c r="J84" s="92"/>
      <c r="K84" s="92"/>
      <c r="L84" s="92"/>
      <c r="M84" s="95">
        <f t="shared" si="7"/>
        <v>0</v>
      </c>
      <c r="N84" s="95">
        <f t="shared" si="7"/>
        <v>0</v>
      </c>
      <c r="O84" s="92"/>
      <c r="P84" s="92"/>
      <c r="Q84" s="92"/>
      <c r="R84" s="92"/>
      <c r="S84" s="92"/>
      <c r="T84" s="92"/>
      <c r="U84" s="92"/>
      <c r="V84" s="74"/>
    </row>
    <row r="85" spans="1:22" s="6" customFormat="1" ht="25.5" customHeight="1" x14ac:dyDescent="0.15">
      <c r="A85" s="11" t="s">
        <v>495</v>
      </c>
      <c r="B85" s="17" t="s">
        <v>496</v>
      </c>
      <c r="C85" s="11" t="s">
        <v>379</v>
      </c>
      <c r="D85" s="94"/>
      <c r="E85" s="94"/>
      <c r="F85" s="94"/>
      <c r="G85" s="94">
        <v>2000</v>
      </c>
      <c r="H85" s="94">
        <v>2000</v>
      </c>
      <c r="I85" s="94"/>
      <c r="J85" s="95">
        <v>2000</v>
      </c>
      <c r="K85" s="95">
        <v>2000</v>
      </c>
      <c r="L85" s="95"/>
      <c r="M85" s="95">
        <f t="shared" si="7"/>
        <v>0</v>
      </c>
      <c r="N85" s="95">
        <f t="shared" si="7"/>
        <v>0</v>
      </c>
      <c r="O85" s="95"/>
      <c r="P85" s="95">
        <v>2000</v>
      </c>
      <c r="Q85" s="95">
        <v>2000</v>
      </c>
      <c r="R85" s="95"/>
      <c r="S85" s="95">
        <v>2000</v>
      </c>
      <c r="T85" s="95">
        <v>2000</v>
      </c>
      <c r="U85" s="95"/>
      <c r="V85" s="73"/>
    </row>
    <row r="86" spans="1:22" ht="12.75" customHeight="1" x14ac:dyDescent="0.15">
      <c r="A86" s="22"/>
      <c r="B86" s="21" t="s">
        <v>202</v>
      </c>
      <c r="C86" s="22"/>
      <c r="D86" s="91"/>
      <c r="E86" s="91"/>
      <c r="F86" s="91"/>
      <c r="G86" s="91"/>
      <c r="H86" s="91"/>
      <c r="I86" s="91"/>
      <c r="J86" s="92"/>
      <c r="K86" s="92"/>
      <c r="L86" s="92"/>
      <c r="M86" s="95">
        <f t="shared" si="7"/>
        <v>0</v>
      </c>
      <c r="N86" s="95">
        <f t="shared" si="7"/>
        <v>0</v>
      </c>
      <c r="O86" s="92"/>
      <c r="P86" s="92"/>
      <c r="Q86" s="92"/>
      <c r="R86" s="92"/>
      <c r="S86" s="92"/>
      <c r="T86" s="92"/>
      <c r="U86" s="92"/>
      <c r="V86" s="74"/>
    </row>
    <row r="87" spans="1:22" s="6" customFormat="1" ht="38.25" customHeight="1" x14ac:dyDescent="0.15">
      <c r="A87" s="11" t="s">
        <v>497</v>
      </c>
      <c r="B87" s="24" t="s">
        <v>498</v>
      </c>
      <c r="C87" s="11" t="s">
        <v>499</v>
      </c>
      <c r="D87" s="94"/>
      <c r="E87" s="94"/>
      <c r="F87" s="94"/>
      <c r="G87" s="94">
        <v>2000</v>
      </c>
      <c r="H87" s="94">
        <v>2000</v>
      </c>
      <c r="I87" s="94"/>
      <c r="J87" s="95">
        <v>2000</v>
      </c>
      <c r="K87" s="95">
        <v>2000</v>
      </c>
      <c r="L87" s="95"/>
      <c r="M87" s="95">
        <f t="shared" si="7"/>
        <v>0</v>
      </c>
      <c r="N87" s="95">
        <f t="shared" si="7"/>
        <v>0</v>
      </c>
      <c r="O87" s="95"/>
      <c r="P87" s="95">
        <v>2000</v>
      </c>
      <c r="Q87" s="95">
        <v>2000</v>
      </c>
      <c r="R87" s="95"/>
      <c r="S87" s="95">
        <v>2000</v>
      </c>
      <c r="T87" s="95">
        <v>2000</v>
      </c>
      <c r="U87" s="95"/>
      <c r="V87" s="73"/>
    </row>
    <row r="88" spans="1:22" s="6" customFormat="1" ht="43.5" customHeight="1" x14ac:dyDescent="0.15">
      <c r="A88" s="11" t="s">
        <v>500</v>
      </c>
      <c r="B88" s="17" t="s">
        <v>501</v>
      </c>
      <c r="C88" s="11" t="s">
        <v>379</v>
      </c>
      <c r="D88" s="94"/>
      <c r="E88" s="94"/>
      <c r="F88" s="94"/>
      <c r="G88" s="94">
        <v>12650</v>
      </c>
      <c r="H88" s="94">
        <v>12650</v>
      </c>
      <c r="I88" s="94"/>
      <c r="J88" s="95">
        <v>12150</v>
      </c>
      <c r="K88" s="95">
        <v>12150</v>
      </c>
      <c r="L88" s="95"/>
      <c r="M88" s="95">
        <f t="shared" si="7"/>
        <v>-500</v>
      </c>
      <c r="N88" s="95">
        <f t="shared" si="7"/>
        <v>-500</v>
      </c>
      <c r="O88" s="95"/>
      <c r="P88" s="95">
        <v>12150</v>
      </c>
      <c r="Q88" s="95">
        <v>12150</v>
      </c>
      <c r="R88" s="95"/>
      <c r="S88" s="95">
        <v>12150</v>
      </c>
      <c r="T88" s="95">
        <v>12150</v>
      </c>
      <c r="U88" s="95"/>
      <c r="V88" s="73"/>
    </row>
    <row r="89" spans="1:22" ht="12.75" customHeight="1" x14ac:dyDescent="0.15">
      <c r="A89" s="22"/>
      <c r="B89" s="21" t="s">
        <v>202</v>
      </c>
      <c r="C89" s="22"/>
      <c r="D89" s="91"/>
      <c r="E89" s="91"/>
      <c r="F89" s="91"/>
      <c r="G89" s="91"/>
      <c r="H89" s="91"/>
      <c r="I89" s="91"/>
      <c r="J89" s="92"/>
      <c r="K89" s="92"/>
      <c r="L89" s="92"/>
      <c r="M89" s="95">
        <f t="shared" si="7"/>
        <v>0</v>
      </c>
      <c r="N89" s="95">
        <f t="shared" si="7"/>
        <v>0</v>
      </c>
      <c r="O89" s="92"/>
      <c r="P89" s="92"/>
      <c r="Q89" s="92"/>
      <c r="R89" s="92"/>
      <c r="S89" s="92"/>
      <c r="T89" s="92"/>
      <c r="U89" s="92"/>
      <c r="V89" s="74"/>
    </row>
    <row r="90" spans="1:22" s="6" customFormat="1" ht="21.75" customHeight="1" x14ac:dyDescent="0.15">
      <c r="A90" s="11" t="s">
        <v>502</v>
      </c>
      <c r="B90" s="24" t="s">
        <v>503</v>
      </c>
      <c r="C90" s="11" t="s">
        <v>504</v>
      </c>
      <c r="D90" s="94">
        <v>7015.2</v>
      </c>
      <c r="E90" s="94">
        <v>7015.2</v>
      </c>
      <c r="F90" s="94"/>
      <c r="G90" s="94">
        <v>12650</v>
      </c>
      <c r="H90" s="94">
        <v>12650</v>
      </c>
      <c r="I90" s="94"/>
      <c r="J90" s="95">
        <v>12150</v>
      </c>
      <c r="K90" s="95">
        <v>12150</v>
      </c>
      <c r="L90" s="95"/>
      <c r="M90" s="95">
        <f t="shared" si="7"/>
        <v>-500</v>
      </c>
      <c r="N90" s="95">
        <f t="shared" si="7"/>
        <v>-500</v>
      </c>
      <c r="O90" s="95"/>
      <c r="P90" s="95">
        <v>12150</v>
      </c>
      <c r="Q90" s="95">
        <v>12150</v>
      </c>
      <c r="R90" s="95"/>
      <c r="S90" s="95">
        <v>12150</v>
      </c>
      <c r="T90" s="95">
        <v>12150</v>
      </c>
      <c r="U90" s="95"/>
      <c r="V90" s="73"/>
    </row>
    <row r="91" spans="1:22" s="6" customFormat="1" ht="19.5" customHeight="1" x14ac:dyDescent="0.15">
      <c r="A91" s="11" t="s">
        <v>505</v>
      </c>
      <c r="B91" s="17" t="s">
        <v>506</v>
      </c>
      <c r="C91" s="11" t="s">
        <v>379</v>
      </c>
      <c r="D91" s="94"/>
      <c r="E91" s="94"/>
      <c r="F91" s="94"/>
      <c r="G91" s="94"/>
      <c r="H91" s="94"/>
      <c r="I91" s="94"/>
      <c r="J91" s="95"/>
      <c r="K91" s="95"/>
      <c r="L91" s="95"/>
      <c r="M91" s="95">
        <f t="shared" si="7"/>
        <v>0</v>
      </c>
      <c r="N91" s="95">
        <f t="shared" si="7"/>
        <v>0</v>
      </c>
      <c r="O91" s="95"/>
      <c r="P91" s="95"/>
      <c r="Q91" s="95"/>
      <c r="R91" s="95"/>
      <c r="S91" s="95"/>
      <c r="T91" s="95"/>
      <c r="U91" s="95"/>
      <c r="V91" s="73"/>
    </row>
    <row r="92" spans="1:22" ht="12.75" customHeight="1" x14ac:dyDescent="0.15">
      <c r="A92" s="22"/>
      <c r="B92" s="21" t="s">
        <v>202</v>
      </c>
      <c r="C92" s="22"/>
      <c r="D92" s="91"/>
      <c r="E92" s="91"/>
      <c r="F92" s="91"/>
      <c r="G92" s="91"/>
      <c r="H92" s="91"/>
      <c r="I92" s="91"/>
      <c r="J92" s="92"/>
      <c r="K92" s="92"/>
      <c r="L92" s="92"/>
      <c r="M92" s="95">
        <f t="shared" si="7"/>
        <v>0</v>
      </c>
      <c r="N92" s="95">
        <f t="shared" si="7"/>
        <v>0</v>
      </c>
      <c r="O92" s="92"/>
      <c r="P92" s="92"/>
      <c r="Q92" s="92"/>
      <c r="R92" s="92"/>
      <c r="S92" s="92"/>
      <c r="T92" s="92"/>
      <c r="U92" s="92"/>
      <c r="V92" s="74"/>
    </row>
    <row r="93" spans="1:22" s="6" customFormat="1" ht="20.25" customHeight="1" x14ac:dyDescent="0.15">
      <c r="A93" s="11" t="s">
        <v>507</v>
      </c>
      <c r="B93" s="24" t="s">
        <v>508</v>
      </c>
      <c r="C93" s="11" t="s">
        <v>509</v>
      </c>
      <c r="D93" s="94"/>
      <c r="E93" s="94"/>
      <c r="F93" s="94"/>
      <c r="G93" s="94"/>
      <c r="H93" s="94"/>
      <c r="I93" s="94"/>
      <c r="J93" s="95"/>
      <c r="K93" s="95"/>
      <c r="L93" s="95"/>
      <c r="M93" s="95">
        <f t="shared" si="7"/>
        <v>0</v>
      </c>
      <c r="N93" s="95">
        <f t="shared" si="7"/>
        <v>0</v>
      </c>
      <c r="O93" s="95"/>
      <c r="P93" s="95"/>
      <c r="Q93" s="95"/>
      <c r="R93" s="95"/>
      <c r="S93" s="95"/>
      <c r="T93" s="95"/>
      <c r="U93" s="95"/>
      <c r="V93" s="73"/>
    </row>
    <row r="94" spans="1:22" s="6" customFormat="1" ht="19.5" customHeight="1" x14ac:dyDescent="0.15">
      <c r="A94" s="11" t="s">
        <v>510</v>
      </c>
      <c r="B94" s="17" t="s">
        <v>511</v>
      </c>
      <c r="C94" s="11" t="s">
        <v>379</v>
      </c>
      <c r="D94" s="94"/>
      <c r="E94" s="94"/>
      <c r="F94" s="91"/>
      <c r="G94" s="91">
        <v>418302.8</v>
      </c>
      <c r="H94" s="91">
        <v>418302.8</v>
      </c>
      <c r="I94" s="94"/>
      <c r="J94" s="95">
        <v>440000</v>
      </c>
      <c r="K94" s="95">
        <v>440000</v>
      </c>
      <c r="L94" s="95"/>
      <c r="M94" s="95">
        <f t="shared" si="7"/>
        <v>21697.200000000012</v>
      </c>
      <c r="N94" s="95">
        <f t="shared" si="7"/>
        <v>21697.200000000012</v>
      </c>
      <c r="O94" s="95"/>
      <c r="P94" s="95">
        <v>440000</v>
      </c>
      <c r="Q94" s="95">
        <v>440000</v>
      </c>
      <c r="R94" s="95"/>
      <c r="S94" s="95">
        <v>440000</v>
      </c>
      <c r="T94" s="95">
        <v>440000</v>
      </c>
      <c r="U94" s="95"/>
      <c r="V94" s="73"/>
    </row>
    <row r="95" spans="1:22" ht="12.75" customHeight="1" x14ac:dyDescent="0.15">
      <c r="A95" s="22"/>
      <c r="B95" s="21" t="s">
        <v>202</v>
      </c>
      <c r="C95" s="22"/>
      <c r="D95" s="91"/>
      <c r="E95" s="91"/>
      <c r="F95" s="91"/>
      <c r="G95" s="91"/>
      <c r="H95" s="91"/>
      <c r="I95" s="91"/>
      <c r="J95" s="92"/>
      <c r="K95" s="92"/>
      <c r="L95" s="92"/>
      <c r="M95" s="95">
        <f t="shared" si="7"/>
        <v>0</v>
      </c>
      <c r="N95" s="95">
        <f t="shared" si="7"/>
        <v>0</v>
      </c>
      <c r="O95" s="92"/>
      <c r="P95" s="92"/>
      <c r="Q95" s="92"/>
      <c r="R95" s="92"/>
      <c r="S95" s="92"/>
      <c r="T95" s="92"/>
      <c r="U95" s="92"/>
      <c r="V95" s="74"/>
    </row>
    <row r="96" spans="1:22" ht="18" customHeight="1" x14ac:dyDescent="0.15">
      <c r="A96" s="22" t="s">
        <v>512</v>
      </c>
      <c r="B96" s="21" t="s">
        <v>513</v>
      </c>
      <c r="C96" s="22" t="s">
        <v>514</v>
      </c>
      <c r="D96" s="91">
        <v>97276.4</v>
      </c>
      <c r="E96" s="91">
        <v>97276.4</v>
      </c>
      <c r="F96" s="91"/>
      <c r="G96" s="91">
        <v>418302.8</v>
      </c>
      <c r="H96" s="91">
        <v>418302.8</v>
      </c>
      <c r="I96" s="91"/>
      <c r="J96" s="92">
        <v>440000</v>
      </c>
      <c r="K96" s="92">
        <v>440000</v>
      </c>
      <c r="L96" s="92"/>
      <c r="M96" s="95">
        <f t="shared" si="7"/>
        <v>21697.200000000012</v>
      </c>
      <c r="N96" s="95">
        <f t="shared" si="7"/>
        <v>21697.200000000012</v>
      </c>
      <c r="O96" s="92"/>
      <c r="P96" s="92">
        <v>440000</v>
      </c>
      <c r="Q96" s="92">
        <v>440000</v>
      </c>
      <c r="R96" s="92"/>
      <c r="S96" s="92">
        <v>440000</v>
      </c>
      <c r="T96" s="92">
        <v>440000</v>
      </c>
      <c r="U96" s="92"/>
      <c r="V96" s="74"/>
    </row>
    <row r="97" spans="1:22" ht="38.25" customHeight="1" x14ac:dyDescent="0.15">
      <c r="A97" s="22" t="s">
        <v>515</v>
      </c>
      <c r="B97" s="21" t="s">
        <v>516</v>
      </c>
      <c r="C97" s="22" t="s">
        <v>379</v>
      </c>
      <c r="D97" s="91">
        <v>97276.4</v>
      </c>
      <c r="E97" s="91">
        <v>97276.4</v>
      </c>
      <c r="F97" s="91"/>
      <c r="G97" s="91"/>
      <c r="H97" s="91"/>
      <c r="I97" s="91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74"/>
    </row>
    <row r="98" spans="1:22" s="6" customFormat="1" ht="19.5" customHeight="1" x14ac:dyDescent="0.15">
      <c r="A98" s="11" t="s">
        <v>517</v>
      </c>
      <c r="B98" s="17" t="s">
        <v>518</v>
      </c>
      <c r="C98" s="11" t="s">
        <v>379</v>
      </c>
      <c r="D98" s="94">
        <v>632329.69999999995</v>
      </c>
      <c r="E98" s="94"/>
      <c r="F98" s="94">
        <v>632329.69999999995</v>
      </c>
      <c r="G98" s="94">
        <f>I98</f>
        <v>427313.3</v>
      </c>
      <c r="H98" s="94"/>
      <c r="I98" s="94">
        <f>I100</f>
        <v>427313.3</v>
      </c>
      <c r="J98" s="95">
        <f>L98</f>
        <v>565757.80000000005</v>
      </c>
      <c r="K98" s="95"/>
      <c r="L98" s="95">
        <f>L102+L106+L111</f>
        <v>565757.80000000005</v>
      </c>
      <c r="M98" s="95">
        <f t="shared" ref="M98:M111" si="8">J98-G98</f>
        <v>138444.50000000006</v>
      </c>
      <c r="N98" s="95"/>
      <c r="O98" s="95">
        <f t="shared" ref="O98:O111" si="9">L98-I98</f>
        <v>138444.50000000006</v>
      </c>
      <c r="P98" s="95">
        <f>R98</f>
        <v>565757.80000000005</v>
      </c>
      <c r="Q98" s="95"/>
      <c r="R98" s="95">
        <f>R102+R106+R111</f>
        <v>565757.80000000005</v>
      </c>
      <c r="S98" s="95">
        <f>U98</f>
        <v>565757.80000000005</v>
      </c>
      <c r="T98" s="95"/>
      <c r="U98" s="95">
        <f>U102+U106+U111</f>
        <v>565757.80000000005</v>
      </c>
      <c r="V98" s="73"/>
    </row>
    <row r="99" spans="1:22" ht="12.75" customHeight="1" x14ac:dyDescent="0.15">
      <c r="A99" s="22"/>
      <c r="B99" s="21" t="s">
        <v>5</v>
      </c>
      <c r="C99" s="22"/>
      <c r="D99" s="91"/>
      <c r="E99" s="91"/>
      <c r="F99" s="91"/>
      <c r="G99" s="91"/>
      <c r="H99" s="91"/>
      <c r="I99" s="91"/>
      <c r="J99" s="95"/>
      <c r="K99" s="95"/>
      <c r="L99" s="95"/>
      <c r="M99" s="95">
        <f t="shared" si="8"/>
        <v>0</v>
      </c>
      <c r="N99" s="95"/>
      <c r="O99" s="95">
        <f t="shared" si="9"/>
        <v>0</v>
      </c>
      <c r="P99" s="95"/>
      <c r="Q99" s="95"/>
      <c r="R99" s="95"/>
      <c r="S99" s="95"/>
      <c r="T99" s="95"/>
      <c r="U99" s="95"/>
      <c r="V99" s="74"/>
    </row>
    <row r="100" spans="1:22" s="6" customFormat="1" ht="19.5" customHeight="1" x14ac:dyDescent="0.15">
      <c r="A100" s="11" t="s">
        <v>519</v>
      </c>
      <c r="B100" s="17" t="s">
        <v>520</v>
      </c>
      <c r="C100" s="11" t="s">
        <v>379</v>
      </c>
      <c r="D100" s="94">
        <v>632329.69999999995</v>
      </c>
      <c r="E100" s="94"/>
      <c r="F100" s="94">
        <f>F102+F106</f>
        <v>632329.69999999995</v>
      </c>
      <c r="G100" s="94">
        <f>I100</f>
        <v>427313.3</v>
      </c>
      <c r="H100" s="94"/>
      <c r="I100" s="94">
        <f>I102+I106+I111</f>
        <v>427313.3</v>
      </c>
      <c r="J100" s="94">
        <f>J102+J106+J111</f>
        <v>561757.80000000005</v>
      </c>
      <c r="K100" s="95"/>
      <c r="L100" s="95"/>
      <c r="M100" s="95">
        <f t="shared" si="8"/>
        <v>134444.50000000006</v>
      </c>
      <c r="N100" s="95"/>
      <c r="O100" s="95">
        <f t="shared" si="9"/>
        <v>-427313.3</v>
      </c>
      <c r="P100" s="94">
        <f>P102+P106+P111</f>
        <v>561757.80000000005</v>
      </c>
      <c r="Q100" s="95"/>
      <c r="R100" s="95"/>
      <c r="S100" s="94">
        <f>S102+S106+S111</f>
        <v>561757.80000000005</v>
      </c>
      <c r="T100" s="95"/>
      <c r="U100" s="95"/>
      <c r="V100" s="73"/>
    </row>
    <row r="101" spans="1:22" ht="12.75" customHeight="1" x14ac:dyDescent="0.15">
      <c r="A101" s="22"/>
      <c r="B101" s="21" t="s">
        <v>5</v>
      </c>
      <c r="C101" s="22"/>
      <c r="D101" s="91"/>
      <c r="E101" s="91"/>
      <c r="F101" s="91"/>
      <c r="G101" s="91"/>
      <c r="H101" s="91"/>
      <c r="I101" s="91"/>
      <c r="J101" s="92"/>
      <c r="K101" s="92"/>
      <c r="L101" s="92"/>
      <c r="M101" s="95">
        <f t="shared" si="8"/>
        <v>0</v>
      </c>
      <c r="N101" s="95"/>
      <c r="O101" s="95">
        <f t="shared" si="9"/>
        <v>0</v>
      </c>
      <c r="P101" s="92"/>
      <c r="Q101" s="92"/>
      <c r="R101" s="92"/>
      <c r="S101" s="92"/>
      <c r="T101" s="92"/>
      <c r="U101" s="92"/>
      <c r="V101" s="74"/>
    </row>
    <row r="102" spans="1:22" s="6" customFormat="1" ht="19.5" customHeight="1" x14ac:dyDescent="0.15">
      <c r="A102" s="11" t="s">
        <v>521</v>
      </c>
      <c r="B102" s="17" t="s">
        <v>522</v>
      </c>
      <c r="C102" s="11" t="s">
        <v>379</v>
      </c>
      <c r="D102" s="94">
        <v>551112.6</v>
      </c>
      <c r="E102" s="94"/>
      <c r="F102" s="94">
        <v>551112.6</v>
      </c>
      <c r="G102" s="94">
        <f>I102</f>
        <v>375257.3</v>
      </c>
      <c r="H102" s="94"/>
      <c r="I102" s="94">
        <f>I104+I105</f>
        <v>375257.3</v>
      </c>
      <c r="J102" s="95">
        <f>J104+J105</f>
        <v>492701.8</v>
      </c>
      <c r="K102" s="95"/>
      <c r="L102" s="95">
        <f>L104+L105</f>
        <v>492701.8</v>
      </c>
      <c r="M102" s="95">
        <f t="shared" si="8"/>
        <v>117444.5</v>
      </c>
      <c r="N102" s="95"/>
      <c r="O102" s="95">
        <f t="shared" si="9"/>
        <v>117444.5</v>
      </c>
      <c r="P102" s="95">
        <f>P104+P105</f>
        <v>492701.8</v>
      </c>
      <c r="Q102" s="95"/>
      <c r="R102" s="95">
        <f>R104+R105</f>
        <v>492701.8</v>
      </c>
      <c r="S102" s="95">
        <f>S104+S105</f>
        <v>492701.8</v>
      </c>
      <c r="T102" s="95"/>
      <c r="U102" s="95">
        <f>U104+U105</f>
        <v>492701.8</v>
      </c>
      <c r="V102" s="73"/>
    </row>
    <row r="103" spans="1:22" ht="12.75" customHeight="1" x14ac:dyDescent="0.15">
      <c r="A103" s="22"/>
      <c r="B103" s="21" t="s">
        <v>202</v>
      </c>
      <c r="C103" s="22"/>
      <c r="D103" s="91"/>
      <c r="E103" s="91"/>
      <c r="F103" s="91"/>
      <c r="G103" s="91"/>
      <c r="H103" s="91"/>
      <c r="I103" s="91"/>
      <c r="J103" s="95"/>
      <c r="K103" s="95"/>
      <c r="L103" s="95"/>
      <c r="M103" s="95">
        <f t="shared" si="8"/>
        <v>0</v>
      </c>
      <c r="N103" s="95"/>
      <c r="O103" s="95">
        <f t="shared" si="9"/>
        <v>0</v>
      </c>
      <c r="P103" s="95"/>
      <c r="Q103" s="95"/>
      <c r="R103" s="95"/>
      <c r="S103" s="95"/>
      <c r="T103" s="95"/>
      <c r="U103" s="95"/>
      <c r="V103" s="74"/>
    </row>
    <row r="104" spans="1:22" ht="12.75" customHeight="1" x14ac:dyDescent="0.15">
      <c r="A104" s="22" t="s">
        <v>523</v>
      </c>
      <c r="B104" s="21" t="s">
        <v>524</v>
      </c>
      <c r="C104" s="22" t="s">
        <v>523</v>
      </c>
      <c r="D104" s="91"/>
      <c r="E104" s="91"/>
      <c r="F104" s="91"/>
      <c r="G104" s="91">
        <v>11030.5</v>
      </c>
      <c r="H104" s="91"/>
      <c r="I104" s="91">
        <v>11030.5</v>
      </c>
      <c r="J104" s="92">
        <v>125000</v>
      </c>
      <c r="K104" s="92"/>
      <c r="L104" s="92">
        <v>125000</v>
      </c>
      <c r="M104" s="95">
        <f t="shared" si="8"/>
        <v>113969.5</v>
      </c>
      <c r="N104" s="95"/>
      <c r="O104" s="95">
        <f t="shared" si="9"/>
        <v>113969.5</v>
      </c>
      <c r="P104" s="92">
        <v>125000</v>
      </c>
      <c r="Q104" s="92"/>
      <c r="R104" s="92">
        <v>125000</v>
      </c>
      <c r="S104" s="92">
        <v>125000</v>
      </c>
      <c r="T104" s="92"/>
      <c r="U104" s="92">
        <v>125000</v>
      </c>
      <c r="V104" s="74"/>
    </row>
    <row r="105" spans="1:22" ht="12.75" customHeight="1" x14ac:dyDescent="0.15">
      <c r="A105" s="22" t="s">
        <v>525</v>
      </c>
      <c r="B105" s="21" t="s">
        <v>526</v>
      </c>
      <c r="C105" s="22" t="s">
        <v>525</v>
      </c>
      <c r="D105" s="91"/>
      <c r="E105" s="91"/>
      <c r="F105" s="91"/>
      <c r="G105" s="91">
        <v>364226.8</v>
      </c>
      <c r="H105" s="91"/>
      <c r="I105" s="91">
        <v>364226.8</v>
      </c>
      <c r="J105" s="92">
        <v>367701.8</v>
      </c>
      <c r="K105" s="92"/>
      <c r="L105" s="92">
        <v>367701.8</v>
      </c>
      <c r="M105" s="95">
        <f t="shared" si="8"/>
        <v>3475</v>
      </c>
      <c r="N105" s="95"/>
      <c r="O105" s="95">
        <f t="shared" si="9"/>
        <v>3475</v>
      </c>
      <c r="P105" s="92">
        <v>367701.8</v>
      </c>
      <c r="Q105" s="92"/>
      <c r="R105" s="92">
        <v>367701.8</v>
      </c>
      <c r="S105" s="92">
        <v>367701.8</v>
      </c>
      <c r="T105" s="92"/>
      <c r="U105" s="92">
        <v>367701.8</v>
      </c>
      <c r="V105" s="74"/>
    </row>
    <row r="106" spans="1:22" s="6" customFormat="1" ht="19.5" customHeight="1" x14ac:dyDescent="0.15">
      <c r="A106" s="11" t="s">
        <v>527</v>
      </c>
      <c r="B106" s="17" t="s">
        <v>528</v>
      </c>
      <c r="C106" s="11" t="s">
        <v>379</v>
      </c>
      <c r="D106" s="94">
        <v>81217.100000000006</v>
      </c>
      <c r="E106" s="94"/>
      <c r="F106" s="94">
        <v>81217.100000000006</v>
      </c>
      <c r="G106" s="94">
        <f>I106</f>
        <v>41236</v>
      </c>
      <c r="H106" s="94"/>
      <c r="I106" s="94">
        <f>I108+I109+I110</f>
        <v>41236</v>
      </c>
      <c r="J106" s="95">
        <f>J108+J110</f>
        <v>38236</v>
      </c>
      <c r="K106" s="95"/>
      <c r="L106" s="95">
        <f>L108+L109</f>
        <v>42236</v>
      </c>
      <c r="M106" s="95">
        <f t="shared" si="8"/>
        <v>-3000</v>
      </c>
      <c r="N106" s="95"/>
      <c r="O106" s="95">
        <f t="shared" si="9"/>
        <v>1000</v>
      </c>
      <c r="P106" s="95">
        <f>P108+P110</f>
        <v>38236</v>
      </c>
      <c r="Q106" s="95"/>
      <c r="R106" s="95">
        <f>R108+R109</f>
        <v>42236</v>
      </c>
      <c r="S106" s="95">
        <f>S108+S110</f>
        <v>38236</v>
      </c>
      <c r="T106" s="95"/>
      <c r="U106" s="95">
        <f>U108+U109</f>
        <v>42236</v>
      </c>
      <c r="V106" s="73"/>
    </row>
    <row r="107" spans="1:22" ht="12.75" customHeight="1" x14ac:dyDescent="0.15">
      <c r="A107" s="22"/>
      <c r="B107" s="21" t="s">
        <v>202</v>
      </c>
      <c r="C107" s="22"/>
      <c r="D107" s="91"/>
      <c r="E107" s="91"/>
      <c r="F107" s="91"/>
      <c r="G107" s="91"/>
      <c r="H107" s="91"/>
      <c r="I107" s="91"/>
      <c r="J107" s="95"/>
      <c r="K107" s="95"/>
      <c r="L107" s="95"/>
      <c r="M107" s="95">
        <f t="shared" si="8"/>
        <v>0</v>
      </c>
      <c r="N107" s="95"/>
      <c r="O107" s="95">
        <f t="shared" si="9"/>
        <v>0</v>
      </c>
      <c r="P107" s="95"/>
      <c r="Q107" s="95"/>
      <c r="R107" s="95"/>
      <c r="S107" s="95"/>
      <c r="T107" s="95"/>
      <c r="U107" s="95"/>
      <c r="V107" s="74"/>
    </row>
    <row r="108" spans="1:22" ht="12.75" customHeight="1" x14ac:dyDescent="0.15">
      <c r="A108" s="22" t="s">
        <v>529</v>
      </c>
      <c r="B108" s="21" t="s">
        <v>530</v>
      </c>
      <c r="C108" s="22" t="s">
        <v>529</v>
      </c>
      <c r="D108" s="91"/>
      <c r="E108" s="91"/>
      <c r="F108" s="91"/>
      <c r="G108" s="91">
        <v>35736</v>
      </c>
      <c r="H108" s="91"/>
      <c r="I108" s="91">
        <v>35736</v>
      </c>
      <c r="J108" s="92">
        <v>38236</v>
      </c>
      <c r="K108" s="92"/>
      <c r="L108" s="92">
        <v>38236</v>
      </c>
      <c r="M108" s="95">
        <f t="shared" si="8"/>
        <v>2500</v>
      </c>
      <c r="N108" s="95"/>
      <c r="O108" s="95">
        <f t="shared" si="9"/>
        <v>2500</v>
      </c>
      <c r="P108" s="92">
        <v>38236</v>
      </c>
      <c r="Q108" s="92"/>
      <c r="R108" s="92">
        <v>38236</v>
      </c>
      <c r="S108" s="92">
        <v>38236</v>
      </c>
      <c r="T108" s="92"/>
      <c r="U108" s="92">
        <v>38236</v>
      </c>
      <c r="V108" s="74"/>
    </row>
    <row r="109" spans="1:22" ht="12.75" customHeight="1" x14ac:dyDescent="0.15">
      <c r="A109" s="22" t="s">
        <v>531</v>
      </c>
      <c r="B109" s="21" t="s">
        <v>532</v>
      </c>
      <c r="C109" s="22" t="s">
        <v>531</v>
      </c>
      <c r="D109" s="91"/>
      <c r="E109" s="91"/>
      <c r="F109" s="91"/>
      <c r="G109" s="91">
        <v>4000</v>
      </c>
      <c r="H109" s="91"/>
      <c r="I109" s="91">
        <v>4000</v>
      </c>
      <c r="J109" s="92">
        <v>4000</v>
      </c>
      <c r="K109" s="92"/>
      <c r="L109" s="92">
        <v>4000</v>
      </c>
      <c r="M109" s="95">
        <f t="shared" si="8"/>
        <v>0</v>
      </c>
      <c r="N109" s="95"/>
      <c r="O109" s="95">
        <f t="shared" si="9"/>
        <v>0</v>
      </c>
      <c r="P109" s="92">
        <v>4000</v>
      </c>
      <c r="Q109" s="92"/>
      <c r="R109" s="92">
        <v>4000</v>
      </c>
      <c r="S109" s="92">
        <v>4000</v>
      </c>
      <c r="T109" s="92"/>
      <c r="U109" s="92">
        <v>4000</v>
      </c>
      <c r="V109" s="74"/>
    </row>
    <row r="110" spans="1:22" ht="12.75" customHeight="1" x14ac:dyDescent="0.15">
      <c r="A110" s="22" t="s">
        <v>533</v>
      </c>
      <c r="B110" s="21" t="s">
        <v>534</v>
      </c>
      <c r="C110" s="22" t="s">
        <v>535</v>
      </c>
      <c r="D110" s="91"/>
      <c r="E110" s="91"/>
      <c r="F110" s="91"/>
      <c r="G110" s="91">
        <v>1500</v>
      </c>
      <c r="H110" s="91"/>
      <c r="I110" s="91">
        <v>1500</v>
      </c>
      <c r="J110" s="95"/>
      <c r="K110" s="95"/>
      <c r="L110" s="95"/>
      <c r="M110" s="95">
        <f t="shared" si="8"/>
        <v>-1500</v>
      </c>
      <c r="N110" s="95"/>
      <c r="O110" s="95">
        <f t="shared" si="9"/>
        <v>-1500</v>
      </c>
      <c r="P110" s="95"/>
      <c r="Q110" s="95"/>
      <c r="R110" s="95"/>
      <c r="S110" s="95"/>
      <c r="T110" s="95"/>
      <c r="U110" s="95"/>
      <c r="V110" s="74"/>
    </row>
    <row r="111" spans="1:22" s="6" customFormat="1" ht="19.5" customHeight="1" x14ac:dyDescent="0.15">
      <c r="A111" s="11" t="s">
        <v>536</v>
      </c>
      <c r="B111" s="17" t="s">
        <v>537</v>
      </c>
      <c r="C111" s="11" t="s">
        <v>379</v>
      </c>
      <c r="D111" s="94"/>
      <c r="E111" s="94"/>
      <c r="F111" s="94"/>
      <c r="G111" s="94">
        <v>10820</v>
      </c>
      <c r="H111" s="94"/>
      <c r="I111" s="94">
        <v>10820</v>
      </c>
      <c r="J111" s="95">
        <v>30820</v>
      </c>
      <c r="K111" s="95"/>
      <c r="L111" s="95">
        <v>30820</v>
      </c>
      <c r="M111" s="95">
        <f t="shared" si="8"/>
        <v>20000</v>
      </c>
      <c r="N111" s="95"/>
      <c r="O111" s="95">
        <f t="shared" si="9"/>
        <v>20000</v>
      </c>
      <c r="P111" s="95">
        <v>30820</v>
      </c>
      <c r="Q111" s="95"/>
      <c r="R111" s="95">
        <v>30820</v>
      </c>
      <c r="S111" s="95">
        <v>30820</v>
      </c>
      <c r="T111" s="95"/>
      <c r="U111" s="95">
        <v>30820</v>
      </c>
      <c r="V111" s="73"/>
    </row>
    <row r="112" spans="1:22" ht="12.75" customHeight="1" x14ac:dyDescent="0.15">
      <c r="A112" s="22"/>
      <c r="B112" s="21" t="s">
        <v>202</v>
      </c>
      <c r="C112" s="22"/>
      <c r="D112" s="91"/>
      <c r="E112" s="91"/>
      <c r="F112" s="91"/>
      <c r="G112" s="91"/>
      <c r="H112" s="91"/>
      <c r="I112" s="91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74"/>
    </row>
    <row r="113" spans="1:23" ht="12.75" customHeight="1" x14ac:dyDescent="0.15">
      <c r="A113" s="22" t="s">
        <v>538</v>
      </c>
      <c r="B113" s="21" t="s">
        <v>539</v>
      </c>
      <c r="C113" s="22" t="s">
        <v>538</v>
      </c>
      <c r="D113" s="91"/>
      <c r="E113" s="91"/>
      <c r="F113" s="91"/>
      <c r="G113" s="91"/>
      <c r="H113" s="91"/>
      <c r="I113" s="91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74"/>
    </row>
    <row r="114" spans="1:23" ht="12.75" customHeight="1" x14ac:dyDescent="0.15">
      <c r="A114" s="22" t="s">
        <v>540</v>
      </c>
      <c r="B114" s="21" t="s">
        <v>541</v>
      </c>
      <c r="C114" s="22" t="s">
        <v>540</v>
      </c>
      <c r="D114" s="91"/>
      <c r="E114" s="91"/>
      <c r="F114" s="91"/>
      <c r="G114" s="91">
        <v>10820</v>
      </c>
      <c r="H114" s="91"/>
      <c r="I114" s="91">
        <v>10820</v>
      </c>
      <c r="J114" s="92">
        <v>30820</v>
      </c>
      <c r="K114" s="92"/>
      <c r="L114" s="92">
        <v>30820</v>
      </c>
      <c r="M114" s="95">
        <f t="shared" ref="M114" si="10">J114-G114</f>
        <v>20000</v>
      </c>
      <c r="N114" s="92"/>
      <c r="O114" s="95">
        <f t="shared" ref="O114" si="11">L114-I114</f>
        <v>20000</v>
      </c>
      <c r="P114" s="92">
        <v>30820</v>
      </c>
      <c r="Q114" s="92"/>
      <c r="R114" s="92">
        <v>30820</v>
      </c>
      <c r="S114" s="92">
        <v>30820</v>
      </c>
      <c r="T114" s="92"/>
      <c r="U114" s="92">
        <v>30820</v>
      </c>
      <c r="V114" s="74"/>
    </row>
    <row r="115" spans="1:23" s="6" customFormat="1" ht="27.75" customHeight="1" x14ac:dyDescent="0.15">
      <c r="A115" s="11" t="s">
        <v>542</v>
      </c>
      <c r="B115" s="17" t="s">
        <v>543</v>
      </c>
      <c r="C115" s="11" t="s">
        <v>379</v>
      </c>
      <c r="D115" s="94">
        <v>-121924.1</v>
      </c>
      <c r="E115" s="94"/>
      <c r="F115" s="94">
        <v>-121924.1</v>
      </c>
      <c r="G115" s="94"/>
      <c r="H115" s="94"/>
      <c r="I115" s="94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73"/>
    </row>
    <row r="116" spans="1:23" ht="12.75" customHeight="1" x14ac:dyDescent="0.15">
      <c r="A116" s="22"/>
      <c r="B116" s="21" t="s">
        <v>5</v>
      </c>
      <c r="C116" s="22"/>
      <c r="D116" s="91"/>
      <c r="E116" s="91"/>
      <c r="F116" s="91"/>
      <c r="G116" s="91"/>
      <c r="H116" s="91"/>
      <c r="I116" s="91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74"/>
    </row>
    <row r="117" spans="1:23" s="6" customFormat="1" ht="27.75" customHeight="1" x14ac:dyDescent="0.15">
      <c r="A117" s="11" t="s">
        <v>544</v>
      </c>
      <c r="B117" s="17" t="s">
        <v>545</v>
      </c>
      <c r="C117" s="11" t="s">
        <v>379</v>
      </c>
      <c r="D117" s="94">
        <v>-28082</v>
      </c>
      <c r="E117" s="94"/>
      <c r="F117" s="94">
        <v>-28082</v>
      </c>
      <c r="G117" s="94"/>
      <c r="H117" s="94"/>
      <c r="I117" s="94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73"/>
    </row>
    <row r="118" spans="1:23" ht="12.75" customHeight="1" x14ac:dyDescent="0.15">
      <c r="A118" s="22"/>
      <c r="B118" s="21" t="s">
        <v>5</v>
      </c>
      <c r="C118" s="22"/>
      <c r="D118" s="91"/>
      <c r="E118" s="91"/>
      <c r="F118" s="91"/>
      <c r="G118" s="91"/>
      <c r="H118" s="91"/>
      <c r="I118" s="91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74"/>
    </row>
    <row r="119" spans="1:23" ht="12.75" customHeight="1" x14ac:dyDescent="0.15">
      <c r="A119" s="22" t="s">
        <v>546</v>
      </c>
      <c r="B119" s="21" t="s">
        <v>547</v>
      </c>
      <c r="C119" s="22" t="s">
        <v>548</v>
      </c>
      <c r="D119" s="94">
        <v>-28082</v>
      </c>
      <c r="E119" s="91"/>
      <c r="F119" s="94">
        <v>-28082</v>
      </c>
      <c r="G119" s="91"/>
      <c r="H119" s="91"/>
      <c r="I119" s="91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74"/>
    </row>
    <row r="120" spans="1:23" ht="12.75" customHeight="1" x14ac:dyDescent="0.15">
      <c r="A120" s="22" t="s">
        <v>549</v>
      </c>
      <c r="B120" s="21" t="s">
        <v>550</v>
      </c>
      <c r="C120" s="22" t="s">
        <v>551</v>
      </c>
      <c r="D120" s="91"/>
      <c r="E120" s="91"/>
      <c r="F120" s="91"/>
      <c r="G120" s="91"/>
      <c r="H120" s="91"/>
      <c r="I120" s="91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74"/>
    </row>
    <row r="121" spans="1:23" s="6" customFormat="1" ht="27.75" customHeight="1" x14ac:dyDescent="0.15">
      <c r="A121" s="11" t="s">
        <v>552</v>
      </c>
      <c r="B121" s="17" t="s">
        <v>553</v>
      </c>
      <c r="C121" s="11" t="s">
        <v>379</v>
      </c>
      <c r="D121" s="91">
        <v>-93842.1</v>
      </c>
      <c r="E121" s="94"/>
      <c r="F121" s="91">
        <v>-93842.1</v>
      </c>
      <c r="G121" s="94"/>
      <c r="H121" s="94"/>
      <c r="I121" s="94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73"/>
    </row>
    <row r="122" spans="1:23" ht="12.75" customHeight="1" x14ac:dyDescent="0.15">
      <c r="A122" s="22"/>
      <c r="B122" s="21" t="s">
        <v>5</v>
      </c>
      <c r="C122" s="22"/>
      <c r="D122" s="91"/>
      <c r="E122" s="91"/>
      <c r="F122" s="91"/>
      <c r="G122" s="91"/>
      <c r="H122" s="91"/>
      <c r="I122" s="91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74"/>
    </row>
    <row r="123" spans="1:23" ht="12.75" customHeight="1" x14ac:dyDescent="0.15">
      <c r="A123" s="22" t="s">
        <v>554</v>
      </c>
      <c r="B123" s="21" t="s">
        <v>555</v>
      </c>
      <c r="C123" s="22" t="s">
        <v>556</v>
      </c>
      <c r="D123" s="91">
        <v>-93842.1</v>
      </c>
      <c r="E123" s="91"/>
      <c r="F123" s="91">
        <v>-93842.1</v>
      </c>
      <c r="G123" s="91"/>
      <c r="H123" s="91"/>
      <c r="I123" s="91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74"/>
    </row>
    <row r="124" spans="1:23" x14ac:dyDescent="0.1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x14ac:dyDescent="0.1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3" x14ac:dyDescent="0.1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3" x14ac:dyDescent="0.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3" x14ac:dyDescent="0.1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3:21" x14ac:dyDescent="0.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3:21" x14ac:dyDescent="0.1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3:21" x14ac:dyDescent="0.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x14ac:dyDescent="0.1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x14ac:dyDescent="0.1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 x14ac:dyDescent="0.1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x14ac:dyDescent="0.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x14ac:dyDescent="0.1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x14ac:dyDescent="0.1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x14ac:dyDescent="0.1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</sheetData>
  <mergeCells count="24">
    <mergeCell ref="P5:R5"/>
    <mergeCell ref="S5:U5"/>
    <mergeCell ref="J6:J7"/>
    <mergeCell ref="K6:L6"/>
    <mergeCell ref="P6:P7"/>
    <mergeCell ref="Q6:R6"/>
    <mergeCell ref="N6:O6"/>
    <mergeCell ref="J5:L5"/>
    <mergeCell ref="D5:F5"/>
    <mergeCell ref="G5:I5"/>
    <mergeCell ref="V6:V7"/>
    <mergeCell ref="T2:V2"/>
    <mergeCell ref="A3:U3"/>
    <mergeCell ref="A5:A7"/>
    <mergeCell ref="B5:B7"/>
    <mergeCell ref="C5:C7"/>
    <mergeCell ref="S6:S7"/>
    <mergeCell ref="T6:U6"/>
    <mergeCell ref="M5:O5"/>
    <mergeCell ref="M6:M7"/>
    <mergeCell ref="D6:D7"/>
    <mergeCell ref="E6:F6"/>
    <mergeCell ref="G6:G7"/>
    <mergeCell ref="H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topLeftCell="C1" zoomScale="120" zoomScaleNormal="120" workbookViewId="0">
      <selection activeCell="K13" sqref="K13"/>
    </sheetView>
  </sheetViews>
  <sheetFormatPr defaultRowHeight="12.75" customHeight="1" x14ac:dyDescent="0.15"/>
  <cols>
    <col min="1" max="1" width="11.5" style="2" customWidth="1"/>
    <col min="2" max="2" width="45" style="3" customWidth="1"/>
    <col min="3" max="8" width="12.6640625" style="3" customWidth="1"/>
    <col min="9" max="9" width="12.6640625" style="1" customWidth="1"/>
    <col min="10" max="10" width="13.33203125" style="1" customWidth="1"/>
    <col min="11" max="15" width="12.33203125" style="1" customWidth="1"/>
    <col min="16" max="17" width="14.33203125" style="1" customWidth="1"/>
    <col min="18" max="18" width="13.1640625" style="1" customWidth="1"/>
    <col min="19" max="20" width="14.5" style="1" customWidth="1"/>
    <col min="21" max="21" width="19.83203125" customWidth="1"/>
  </cols>
  <sheetData>
    <row r="2" spans="1:22" ht="30" customHeight="1" x14ac:dyDescent="0.15">
      <c r="K2" s="4"/>
      <c r="L2" s="4"/>
      <c r="M2" s="4"/>
      <c r="N2" s="4"/>
      <c r="Q2" s="4"/>
      <c r="T2" s="147" t="s">
        <v>734</v>
      </c>
      <c r="U2" s="147"/>
      <c r="V2" s="85"/>
    </row>
    <row r="3" spans="1:22" ht="21.75" customHeight="1" x14ac:dyDescent="0.15">
      <c r="A3" s="131" t="s">
        <v>743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2" ht="20.25" customHeight="1" thickBot="1" x14ac:dyDescent="0.2">
      <c r="U4" s="33" t="s">
        <v>0</v>
      </c>
    </row>
    <row r="5" spans="1:22" ht="30.75" customHeight="1" x14ac:dyDescent="0.15">
      <c r="A5" s="155"/>
      <c r="B5" s="153"/>
      <c r="C5" s="129" t="s">
        <v>745</v>
      </c>
      <c r="D5" s="129"/>
      <c r="E5" s="129"/>
      <c r="F5" s="129" t="s">
        <v>746</v>
      </c>
      <c r="G5" s="129"/>
      <c r="H5" s="129"/>
      <c r="I5" s="129" t="s">
        <v>184</v>
      </c>
      <c r="J5" s="129"/>
      <c r="K5" s="129"/>
      <c r="L5" s="132" t="s">
        <v>747</v>
      </c>
      <c r="M5" s="132"/>
      <c r="N5" s="132"/>
      <c r="O5" s="129" t="s">
        <v>185</v>
      </c>
      <c r="P5" s="129"/>
      <c r="Q5" s="129"/>
      <c r="R5" s="129" t="s">
        <v>186</v>
      </c>
      <c r="S5" s="129"/>
      <c r="T5" s="129"/>
      <c r="U5" s="80" t="s">
        <v>748</v>
      </c>
    </row>
    <row r="6" spans="1:22" ht="19.5" customHeight="1" x14ac:dyDescent="0.15">
      <c r="A6" s="156"/>
      <c r="B6" s="154"/>
      <c r="C6" s="130" t="s">
        <v>4</v>
      </c>
      <c r="D6" s="130" t="s">
        <v>5</v>
      </c>
      <c r="E6" s="130"/>
      <c r="F6" s="130" t="s">
        <v>4</v>
      </c>
      <c r="G6" s="130" t="s">
        <v>5</v>
      </c>
      <c r="H6" s="130"/>
      <c r="I6" s="130" t="s">
        <v>4</v>
      </c>
      <c r="J6" s="130" t="s">
        <v>5</v>
      </c>
      <c r="K6" s="130"/>
      <c r="L6" s="130" t="s">
        <v>4</v>
      </c>
      <c r="M6" s="130" t="s">
        <v>5</v>
      </c>
      <c r="N6" s="130"/>
      <c r="O6" s="130" t="s">
        <v>4</v>
      </c>
      <c r="P6" s="130" t="s">
        <v>5</v>
      </c>
      <c r="Q6" s="130"/>
      <c r="R6" s="130" t="s">
        <v>4</v>
      </c>
      <c r="S6" s="130" t="s">
        <v>5</v>
      </c>
      <c r="T6" s="130"/>
      <c r="U6" s="124" t="s">
        <v>749</v>
      </c>
    </row>
    <row r="7" spans="1:22" ht="49.5" customHeight="1" x14ac:dyDescent="0.15">
      <c r="A7" s="156"/>
      <c r="B7" s="154"/>
      <c r="C7" s="130"/>
      <c r="D7" s="14" t="s">
        <v>6</v>
      </c>
      <c r="E7" s="14" t="s">
        <v>7</v>
      </c>
      <c r="F7" s="130"/>
      <c r="G7" s="14" t="s">
        <v>6</v>
      </c>
      <c r="H7" s="14" t="s">
        <v>7</v>
      </c>
      <c r="I7" s="130"/>
      <c r="J7" s="14" t="s">
        <v>6</v>
      </c>
      <c r="K7" s="14" t="s">
        <v>7</v>
      </c>
      <c r="L7" s="130"/>
      <c r="M7" s="14" t="s">
        <v>6</v>
      </c>
      <c r="N7" s="14" t="s">
        <v>7</v>
      </c>
      <c r="O7" s="130"/>
      <c r="P7" s="14" t="s">
        <v>6</v>
      </c>
      <c r="Q7" s="14" t="s">
        <v>7</v>
      </c>
      <c r="R7" s="130"/>
      <c r="S7" s="14" t="s">
        <v>6</v>
      </c>
      <c r="T7" s="14" t="s">
        <v>7</v>
      </c>
      <c r="U7" s="124"/>
    </row>
    <row r="8" spans="1:22" s="6" customFormat="1" ht="21.75" customHeight="1" x14ac:dyDescent="0.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46">
        <v>21</v>
      </c>
    </row>
    <row r="9" spans="1:22" ht="18.75" customHeight="1" x14ac:dyDescent="0.15">
      <c r="A9" s="15" t="s">
        <v>1</v>
      </c>
      <c r="B9" s="12" t="s">
        <v>10</v>
      </c>
      <c r="C9" s="12"/>
      <c r="D9" s="12"/>
      <c r="E9" s="12"/>
      <c r="F9" s="12"/>
      <c r="G9" s="12"/>
      <c r="H9" s="12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82"/>
    </row>
    <row r="10" spans="1:22" s="6" customFormat="1" ht="27.75" customHeight="1" thickBot="1" x14ac:dyDescent="0.2">
      <c r="A10" s="47" t="s">
        <v>557</v>
      </c>
      <c r="B10" s="48" t="s">
        <v>558</v>
      </c>
      <c r="C10" s="48"/>
      <c r="D10" s="48"/>
      <c r="E10" s="48"/>
      <c r="F10" s="48">
        <v>-427313.3</v>
      </c>
      <c r="G10" s="48"/>
      <c r="H10" s="94">
        <v>-427313.3</v>
      </c>
      <c r="I10" s="94">
        <v>-565757.80000000005</v>
      </c>
      <c r="J10" s="49"/>
      <c r="K10" s="94">
        <v>-565757.80000000005</v>
      </c>
      <c r="L10" s="49">
        <f>I10-F10</f>
        <v>-138444.50000000006</v>
      </c>
      <c r="M10" s="49"/>
      <c r="N10" s="49">
        <f>K10-H10</f>
        <v>-138444.50000000006</v>
      </c>
      <c r="O10" s="94">
        <v>-565757.80000000005</v>
      </c>
      <c r="P10" s="49"/>
      <c r="Q10" s="94">
        <v>-565757.80000000005</v>
      </c>
      <c r="R10" s="94">
        <v>-565757.80000000005</v>
      </c>
      <c r="S10" s="49"/>
      <c r="T10" s="94">
        <v>-565757.80000000005</v>
      </c>
      <c r="U10" s="84"/>
    </row>
    <row r="11" spans="1:22" ht="12.7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ht="12.75" customHeight="1" x14ac:dyDescent="0.15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2.75" customHeight="1" x14ac:dyDescent="0.15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12.75" customHeight="1" x14ac:dyDescent="0.15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12.75" customHeight="1" x14ac:dyDescent="0.15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12.75" customHeight="1" x14ac:dyDescent="0.15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 x14ac:dyDescent="0.15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 x14ac:dyDescent="0.15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 x14ac:dyDescent="0.15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 x14ac:dyDescent="0.15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 x14ac:dyDescent="0.15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 x14ac:dyDescent="0.15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 x14ac:dyDescent="0.15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 x14ac:dyDescent="0.15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mergeCells count="23">
    <mergeCell ref="A5:A7"/>
    <mergeCell ref="D6:E6"/>
    <mergeCell ref="F6:F7"/>
    <mergeCell ref="G6:H6"/>
    <mergeCell ref="J6:K6"/>
    <mergeCell ref="C5:E5"/>
    <mergeCell ref="F5:H5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7"/>
  <sheetViews>
    <sheetView zoomScale="120" zoomScaleNormal="120" workbookViewId="0">
      <selection activeCell="M27" sqref="M27:O27"/>
    </sheetView>
  </sheetViews>
  <sheetFormatPr defaultRowHeight="10.5" x14ac:dyDescent="0.15"/>
  <cols>
    <col min="1" max="1" width="12" style="2" customWidth="1"/>
    <col min="2" max="2" width="45" style="3" customWidth="1"/>
    <col min="3" max="9" width="10.33203125" style="2" customWidth="1"/>
    <col min="10" max="10" width="13.1640625" style="1" customWidth="1"/>
    <col min="11" max="11" width="13.33203125" style="1" customWidth="1"/>
    <col min="12" max="16" width="12.33203125" style="1" customWidth="1"/>
    <col min="17" max="18" width="14.33203125" style="1" customWidth="1"/>
    <col min="19" max="19" width="13.1640625" style="1" customWidth="1"/>
    <col min="20" max="21" width="14.5" style="1" customWidth="1"/>
    <col min="22" max="22" width="23.5" customWidth="1"/>
  </cols>
  <sheetData>
    <row r="2" spans="1:23" ht="33" customHeight="1" x14ac:dyDescent="0.15">
      <c r="L2" s="4"/>
      <c r="M2" s="4"/>
      <c r="N2" s="4"/>
      <c r="O2" s="4"/>
      <c r="R2" s="4"/>
      <c r="V2" s="86" t="s">
        <v>735</v>
      </c>
      <c r="W2" s="87"/>
    </row>
    <row r="3" spans="1:23" ht="30" customHeight="1" x14ac:dyDescent="0.15">
      <c r="A3" s="137" t="s">
        <v>744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3" ht="22.5" customHeight="1" thickBot="1" x14ac:dyDescent="0.2">
      <c r="A4" s="30"/>
      <c r="B4" s="31"/>
      <c r="C4" s="30"/>
      <c r="D4" s="30"/>
      <c r="E4" s="30"/>
      <c r="F4" s="30"/>
      <c r="G4" s="30"/>
      <c r="H4" s="30"/>
      <c r="I4" s="30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V4" s="33" t="s">
        <v>0</v>
      </c>
    </row>
    <row r="5" spans="1:23" ht="23.25" customHeight="1" x14ac:dyDescent="0.15">
      <c r="A5" s="142" t="s">
        <v>1</v>
      </c>
      <c r="B5" s="145" t="s">
        <v>374</v>
      </c>
      <c r="C5" s="144" t="s">
        <v>375</v>
      </c>
      <c r="D5" s="129" t="s">
        <v>745</v>
      </c>
      <c r="E5" s="129"/>
      <c r="F5" s="129"/>
      <c r="G5" s="129" t="s">
        <v>746</v>
      </c>
      <c r="H5" s="129"/>
      <c r="I5" s="129"/>
      <c r="J5" s="129" t="s">
        <v>184</v>
      </c>
      <c r="K5" s="129"/>
      <c r="L5" s="129"/>
      <c r="M5" s="132" t="s">
        <v>747</v>
      </c>
      <c r="N5" s="132"/>
      <c r="O5" s="132"/>
      <c r="P5" s="129" t="s">
        <v>185</v>
      </c>
      <c r="Q5" s="129"/>
      <c r="R5" s="129"/>
      <c r="S5" s="129" t="s">
        <v>186</v>
      </c>
      <c r="T5" s="129"/>
      <c r="U5" s="129"/>
      <c r="V5" s="80" t="s">
        <v>748</v>
      </c>
    </row>
    <row r="6" spans="1:23" ht="24" customHeight="1" x14ac:dyDescent="0.15">
      <c r="A6" s="143"/>
      <c r="B6" s="146"/>
      <c r="C6" s="130"/>
      <c r="D6" s="130" t="s">
        <v>4</v>
      </c>
      <c r="E6" s="130" t="s">
        <v>5</v>
      </c>
      <c r="F6" s="130"/>
      <c r="G6" s="130" t="s">
        <v>4</v>
      </c>
      <c r="H6" s="130" t="s">
        <v>5</v>
      </c>
      <c r="I6" s="130"/>
      <c r="J6" s="130" t="s">
        <v>4</v>
      </c>
      <c r="K6" s="130" t="s">
        <v>5</v>
      </c>
      <c r="L6" s="130"/>
      <c r="M6" s="130" t="s">
        <v>4</v>
      </c>
      <c r="N6" s="130" t="s">
        <v>5</v>
      </c>
      <c r="O6" s="130"/>
      <c r="P6" s="130" t="s">
        <v>4</v>
      </c>
      <c r="Q6" s="130" t="s">
        <v>5</v>
      </c>
      <c r="R6" s="130"/>
      <c r="S6" s="130" t="s">
        <v>4</v>
      </c>
      <c r="T6" s="130" t="s">
        <v>5</v>
      </c>
      <c r="U6" s="130"/>
      <c r="V6" s="124" t="s">
        <v>749</v>
      </c>
    </row>
    <row r="7" spans="1:23" ht="35.25" customHeight="1" x14ac:dyDescent="0.15">
      <c r="A7" s="143"/>
      <c r="B7" s="146"/>
      <c r="C7" s="130"/>
      <c r="D7" s="130"/>
      <c r="E7" s="14" t="s">
        <v>6</v>
      </c>
      <c r="F7" s="14" t="s">
        <v>7</v>
      </c>
      <c r="G7" s="130"/>
      <c r="H7" s="14" t="s">
        <v>6</v>
      </c>
      <c r="I7" s="14" t="s">
        <v>7</v>
      </c>
      <c r="J7" s="130"/>
      <c r="K7" s="14" t="s">
        <v>6</v>
      </c>
      <c r="L7" s="14" t="s">
        <v>7</v>
      </c>
      <c r="M7" s="130"/>
      <c r="N7" s="14" t="s">
        <v>6</v>
      </c>
      <c r="O7" s="14" t="s">
        <v>7</v>
      </c>
      <c r="P7" s="130"/>
      <c r="Q7" s="14" t="s">
        <v>6</v>
      </c>
      <c r="R7" s="14" t="s">
        <v>7</v>
      </c>
      <c r="S7" s="130"/>
      <c r="T7" s="14" t="s">
        <v>6</v>
      </c>
      <c r="U7" s="14" t="s">
        <v>7</v>
      </c>
      <c r="V7" s="124"/>
    </row>
    <row r="8" spans="1:23" ht="20.25" customHeight="1" x14ac:dyDescent="0.15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3">
        <v>22</v>
      </c>
    </row>
    <row r="9" spans="1:23" s="6" customFormat="1" ht="21.75" customHeight="1" x14ac:dyDescent="0.15">
      <c r="A9" s="10" t="s">
        <v>559</v>
      </c>
      <c r="B9" s="41" t="s">
        <v>560</v>
      </c>
      <c r="C9" s="11" t="s">
        <v>10</v>
      </c>
      <c r="D9" s="113"/>
      <c r="E9" s="11"/>
      <c r="F9" s="11"/>
      <c r="G9" s="113">
        <v>427313.3</v>
      </c>
      <c r="H9" s="113"/>
      <c r="I9" s="113">
        <v>427313.3</v>
      </c>
      <c r="J9" s="113">
        <v>565757.80000000005</v>
      </c>
      <c r="K9" s="113"/>
      <c r="L9" s="113">
        <v>565757.80000000005</v>
      </c>
      <c r="M9" s="95">
        <f>O9</f>
        <v>138444.50000000006</v>
      </c>
      <c r="N9" s="25"/>
      <c r="O9" s="95">
        <f>L9-I9</f>
        <v>138444.50000000006</v>
      </c>
      <c r="P9" s="113">
        <v>565757.80000000005</v>
      </c>
      <c r="Q9" s="113"/>
      <c r="R9" s="113">
        <v>565757.80000000005</v>
      </c>
      <c r="S9" s="113">
        <v>565757.80000000005</v>
      </c>
      <c r="T9" s="113"/>
      <c r="U9" s="113">
        <v>565757.80000000005</v>
      </c>
      <c r="V9" s="81"/>
    </row>
    <row r="10" spans="1:23" ht="12.75" customHeight="1" x14ac:dyDescent="0.15">
      <c r="A10" s="20"/>
      <c r="B10" s="21" t="s">
        <v>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5"/>
      <c r="N10" s="25"/>
      <c r="O10" s="25"/>
      <c r="P10" s="22"/>
      <c r="Q10" s="22"/>
      <c r="R10" s="22"/>
      <c r="S10" s="22"/>
      <c r="T10" s="22"/>
      <c r="U10" s="22"/>
      <c r="V10" s="82"/>
    </row>
    <row r="11" spans="1:23" s="6" customFormat="1" ht="21.75" customHeight="1" x14ac:dyDescent="0.15">
      <c r="A11" s="10" t="s">
        <v>561</v>
      </c>
      <c r="B11" s="41" t="s">
        <v>562</v>
      </c>
      <c r="C11" s="11" t="s">
        <v>10</v>
      </c>
      <c r="D11" s="11"/>
      <c r="E11" s="11"/>
      <c r="F11" s="11"/>
      <c r="G11" s="113"/>
      <c r="H11" s="113"/>
      <c r="I11" s="113"/>
      <c r="J11" s="113"/>
      <c r="K11" s="113"/>
      <c r="L11" s="113"/>
      <c r="M11" s="25"/>
      <c r="N11" s="25"/>
      <c r="O11" s="25"/>
      <c r="P11" s="113"/>
      <c r="Q11" s="113"/>
      <c r="R11" s="113"/>
      <c r="S11" s="113"/>
      <c r="T11" s="113"/>
      <c r="U11" s="113"/>
      <c r="V11" s="81"/>
    </row>
    <row r="12" spans="1:23" ht="12.75" customHeight="1" x14ac:dyDescent="0.15">
      <c r="A12" s="20"/>
      <c r="B12" s="21" t="s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5"/>
      <c r="N12" s="25"/>
      <c r="O12" s="25"/>
      <c r="P12" s="22"/>
      <c r="Q12" s="22"/>
      <c r="R12" s="22"/>
      <c r="S12" s="22"/>
      <c r="T12" s="22"/>
      <c r="U12" s="22"/>
      <c r="V12" s="82"/>
    </row>
    <row r="13" spans="1:23" s="6" customFormat="1" ht="21.75" customHeight="1" x14ac:dyDescent="0.15">
      <c r="A13" s="10" t="s">
        <v>563</v>
      </c>
      <c r="B13" s="41" t="s">
        <v>564</v>
      </c>
      <c r="C13" s="11" t="s">
        <v>10</v>
      </c>
      <c r="D13" s="11"/>
      <c r="E13" s="11"/>
      <c r="F13" s="11"/>
      <c r="G13" s="113"/>
      <c r="H13" s="113"/>
      <c r="I13" s="113"/>
      <c r="J13" s="113"/>
      <c r="K13" s="113"/>
      <c r="L13" s="113"/>
      <c r="M13" s="25"/>
      <c r="N13" s="25"/>
      <c r="O13" s="25"/>
      <c r="P13" s="113"/>
      <c r="Q13" s="113"/>
      <c r="R13" s="113"/>
      <c r="S13" s="113"/>
      <c r="T13" s="113"/>
      <c r="U13" s="113"/>
      <c r="V13" s="81"/>
    </row>
    <row r="14" spans="1:23" ht="12.75" customHeight="1" x14ac:dyDescent="0.15">
      <c r="A14" s="20"/>
      <c r="B14" s="21" t="s">
        <v>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5"/>
      <c r="N14" s="25"/>
      <c r="O14" s="25"/>
      <c r="P14" s="22"/>
      <c r="Q14" s="22"/>
      <c r="R14" s="22"/>
      <c r="S14" s="22"/>
      <c r="T14" s="22"/>
      <c r="U14" s="22"/>
      <c r="V14" s="82"/>
    </row>
    <row r="15" spans="1:23" ht="30" customHeight="1" x14ac:dyDescent="0.15">
      <c r="A15" s="20" t="s">
        <v>565</v>
      </c>
      <c r="B15" s="21" t="s">
        <v>566</v>
      </c>
      <c r="C15" s="22" t="s">
        <v>10</v>
      </c>
      <c r="D15" s="22"/>
      <c r="E15" s="22"/>
      <c r="F15" s="22"/>
      <c r="G15" s="22"/>
      <c r="H15" s="22"/>
      <c r="I15" s="22"/>
      <c r="J15" s="22"/>
      <c r="K15" s="22"/>
      <c r="L15" s="22"/>
      <c r="M15" s="25"/>
      <c r="N15" s="25"/>
      <c r="O15" s="25"/>
      <c r="P15" s="22"/>
      <c r="Q15" s="22"/>
      <c r="R15" s="22"/>
      <c r="S15" s="22"/>
      <c r="T15" s="22"/>
      <c r="U15" s="22"/>
      <c r="V15" s="82"/>
    </row>
    <row r="16" spans="1:23" ht="12.75" customHeight="1" x14ac:dyDescent="0.15">
      <c r="A16" s="20"/>
      <c r="B16" s="21" t="s">
        <v>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5"/>
      <c r="N16" s="25"/>
      <c r="O16" s="25"/>
      <c r="P16" s="22"/>
      <c r="Q16" s="22"/>
      <c r="R16" s="22"/>
      <c r="S16" s="22"/>
      <c r="T16" s="22"/>
      <c r="U16" s="22"/>
      <c r="V16" s="82"/>
    </row>
    <row r="17" spans="1:22" ht="16.5" customHeight="1" x14ac:dyDescent="0.15">
      <c r="A17" s="20" t="s">
        <v>551</v>
      </c>
      <c r="B17" s="21" t="s">
        <v>567</v>
      </c>
      <c r="C17" s="22" t="s">
        <v>10</v>
      </c>
      <c r="D17" s="22"/>
      <c r="E17" s="22"/>
      <c r="F17" s="22"/>
      <c r="G17" s="22"/>
      <c r="H17" s="22"/>
      <c r="I17" s="22"/>
      <c r="J17" s="22"/>
      <c r="K17" s="22"/>
      <c r="L17" s="22"/>
      <c r="M17" s="25"/>
      <c r="N17" s="25"/>
      <c r="O17" s="25"/>
      <c r="P17" s="22"/>
      <c r="Q17" s="22"/>
      <c r="R17" s="22"/>
      <c r="S17" s="22"/>
      <c r="T17" s="22"/>
      <c r="U17" s="22"/>
      <c r="V17" s="82"/>
    </row>
    <row r="18" spans="1:22" ht="17.25" customHeight="1" x14ac:dyDescent="0.15">
      <c r="A18" s="20"/>
      <c r="B18" s="21" t="s">
        <v>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5"/>
      <c r="N18" s="25"/>
      <c r="O18" s="25"/>
      <c r="P18" s="22"/>
      <c r="Q18" s="22"/>
      <c r="R18" s="22"/>
      <c r="S18" s="22"/>
      <c r="T18" s="22"/>
      <c r="U18" s="22"/>
      <c r="V18" s="82"/>
    </row>
    <row r="19" spans="1:22" ht="18" customHeight="1" x14ac:dyDescent="0.15">
      <c r="A19" s="20" t="s">
        <v>568</v>
      </c>
      <c r="B19" s="21" t="s">
        <v>569</v>
      </c>
      <c r="C19" s="22" t="s">
        <v>570</v>
      </c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5"/>
      <c r="O19" s="25"/>
      <c r="P19" s="22"/>
      <c r="Q19" s="22"/>
      <c r="R19" s="22"/>
      <c r="S19" s="22"/>
      <c r="T19" s="22"/>
      <c r="U19" s="22"/>
      <c r="V19" s="82"/>
    </row>
    <row r="20" spans="1:22" ht="18.75" customHeight="1" x14ac:dyDescent="0.15">
      <c r="A20" s="20"/>
      <c r="B20" s="21" t="s">
        <v>202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5"/>
      <c r="N20" s="25"/>
      <c r="O20" s="25"/>
      <c r="P20" s="22"/>
      <c r="Q20" s="22"/>
      <c r="R20" s="22"/>
      <c r="S20" s="22"/>
      <c r="T20" s="22"/>
      <c r="U20" s="22"/>
      <c r="V20" s="82"/>
    </row>
    <row r="21" spans="1:22" ht="21" customHeight="1" x14ac:dyDescent="0.15">
      <c r="A21" s="20" t="s">
        <v>571</v>
      </c>
      <c r="B21" s="50" t="s">
        <v>572</v>
      </c>
      <c r="C21" s="22" t="s">
        <v>10</v>
      </c>
      <c r="D21" s="22"/>
      <c r="E21" s="22"/>
      <c r="F21" s="22"/>
      <c r="G21" s="22"/>
      <c r="H21" s="22"/>
      <c r="I21" s="22"/>
      <c r="J21" s="22"/>
      <c r="K21" s="22"/>
      <c r="L21" s="22"/>
      <c r="M21" s="25"/>
      <c r="N21" s="25"/>
      <c r="O21" s="25"/>
      <c r="P21" s="22"/>
      <c r="Q21" s="22"/>
      <c r="R21" s="22"/>
      <c r="S21" s="22"/>
      <c r="T21" s="22"/>
      <c r="U21" s="22"/>
      <c r="V21" s="82"/>
    </row>
    <row r="22" spans="1:22" s="6" customFormat="1" ht="21.75" customHeight="1" x14ac:dyDescent="0.15">
      <c r="A22" s="10" t="s">
        <v>573</v>
      </c>
      <c r="B22" s="41" t="s">
        <v>574</v>
      </c>
      <c r="C22" s="11" t="s">
        <v>10</v>
      </c>
      <c r="D22" s="113"/>
      <c r="E22" s="113"/>
      <c r="F22" s="113"/>
      <c r="G22" s="113">
        <v>427313.3</v>
      </c>
      <c r="H22" s="113"/>
      <c r="I22" s="113">
        <v>427313.3</v>
      </c>
      <c r="J22" s="113">
        <v>565757.80000000005</v>
      </c>
      <c r="K22" s="113"/>
      <c r="L22" s="113">
        <v>565757.80000000005</v>
      </c>
      <c r="M22" s="95">
        <f>O22</f>
        <v>138444.50000000006</v>
      </c>
      <c r="N22" s="25"/>
      <c r="O22" s="95">
        <f>L22-I22</f>
        <v>138444.50000000006</v>
      </c>
      <c r="P22" s="113">
        <v>565757.80000000005</v>
      </c>
      <c r="Q22" s="113"/>
      <c r="R22" s="113">
        <v>565757.80000000005</v>
      </c>
      <c r="S22" s="113">
        <v>565757.80000000005</v>
      </c>
      <c r="T22" s="113"/>
      <c r="U22" s="113">
        <v>565757.80000000005</v>
      </c>
      <c r="V22" s="81"/>
    </row>
    <row r="23" spans="1:22" ht="12.75" customHeight="1" x14ac:dyDescent="0.15">
      <c r="A23" s="20"/>
      <c r="B23" s="21" t="s">
        <v>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5"/>
      <c r="N23" s="25"/>
      <c r="O23" s="25"/>
      <c r="P23" s="22"/>
      <c r="Q23" s="22"/>
      <c r="R23" s="22"/>
      <c r="S23" s="22"/>
      <c r="T23" s="22"/>
      <c r="U23" s="22"/>
      <c r="V23" s="82"/>
    </row>
    <row r="24" spans="1:22" ht="30.75" customHeight="1" x14ac:dyDescent="0.15">
      <c r="A24" s="20" t="s">
        <v>575</v>
      </c>
      <c r="B24" s="21" t="s">
        <v>576</v>
      </c>
      <c r="C24" s="22" t="s">
        <v>10</v>
      </c>
      <c r="D24" s="22"/>
      <c r="E24" s="22"/>
      <c r="F24" s="22"/>
      <c r="G24" s="22"/>
      <c r="H24" s="22"/>
      <c r="I24" s="22"/>
      <c r="J24" s="22"/>
      <c r="K24" s="22"/>
      <c r="L24" s="22"/>
      <c r="M24" s="25"/>
      <c r="N24" s="25"/>
      <c r="O24" s="25"/>
      <c r="P24" s="22"/>
      <c r="Q24" s="22"/>
      <c r="R24" s="22"/>
      <c r="S24" s="22"/>
      <c r="T24" s="22"/>
      <c r="U24" s="22"/>
      <c r="V24" s="82"/>
    </row>
    <row r="25" spans="1:22" ht="12.75" customHeight="1" x14ac:dyDescent="0.15">
      <c r="A25" s="20"/>
      <c r="B25" s="21" t="s">
        <v>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5"/>
      <c r="N25" s="25"/>
      <c r="O25" s="25"/>
      <c r="P25" s="22"/>
      <c r="Q25" s="22"/>
      <c r="R25" s="22"/>
      <c r="S25" s="22"/>
      <c r="T25" s="22"/>
      <c r="U25" s="22"/>
      <c r="V25" s="82"/>
    </row>
    <row r="26" spans="1:22" ht="29.25" customHeight="1" x14ac:dyDescent="0.15">
      <c r="A26" s="20" t="s">
        <v>577</v>
      </c>
      <c r="B26" s="50" t="s">
        <v>578</v>
      </c>
      <c r="C26" s="22" t="s">
        <v>579</v>
      </c>
      <c r="D26" s="22"/>
      <c r="E26" s="22"/>
      <c r="F26" s="22"/>
      <c r="G26" s="22"/>
      <c r="H26" s="22"/>
      <c r="I26" s="22"/>
      <c r="J26" s="22"/>
      <c r="K26" s="22"/>
      <c r="L26" s="22"/>
      <c r="M26" s="25"/>
      <c r="N26" s="25"/>
      <c r="O26" s="25"/>
      <c r="P26" s="22"/>
      <c r="Q26" s="22"/>
      <c r="R26" s="22"/>
      <c r="S26" s="22"/>
      <c r="T26" s="22"/>
      <c r="U26" s="22"/>
      <c r="V26" s="82"/>
    </row>
    <row r="27" spans="1:22" s="6" customFormat="1" ht="28.5" customHeight="1" x14ac:dyDescent="0.15">
      <c r="A27" s="10" t="s">
        <v>580</v>
      </c>
      <c r="B27" s="41" t="s">
        <v>581</v>
      </c>
      <c r="C27" s="11" t="s">
        <v>10</v>
      </c>
      <c r="D27" s="113"/>
      <c r="E27" s="113"/>
      <c r="F27" s="113"/>
      <c r="G27" s="113">
        <v>427313.3</v>
      </c>
      <c r="H27" s="113"/>
      <c r="I27" s="113">
        <v>427313.3</v>
      </c>
      <c r="J27" s="113">
        <v>565757.80000000005</v>
      </c>
      <c r="K27" s="113"/>
      <c r="L27" s="113">
        <v>565757.80000000005</v>
      </c>
      <c r="M27" s="95">
        <f>O27</f>
        <v>138444.50000000006</v>
      </c>
      <c r="N27" s="25"/>
      <c r="O27" s="95">
        <f>L27-I27</f>
        <v>138444.50000000006</v>
      </c>
      <c r="P27" s="113">
        <v>565757.80000000005</v>
      </c>
      <c r="Q27" s="113"/>
      <c r="R27" s="113">
        <v>565757.80000000005</v>
      </c>
      <c r="S27" s="113">
        <v>565757.80000000005</v>
      </c>
      <c r="T27" s="113"/>
      <c r="U27" s="113">
        <v>565757.80000000005</v>
      </c>
      <c r="V27" s="81"/>
    </row>
    <row r="28" spans="1:22" ht="34.5" customHeight="1" x14ac:dyDescent="0.15">
      <c r="A28" s="15" t="s">
        <v>1</v>
      </c>
      <c r="B28" s="14" t="s">
        <v>374</v>
      </c>
      <c r="C28" s="12" t="s">
        <v>375</v>
      </c>
      <c r="D28" s="12"/>
      <c r="E28" s="12"/>
      <c r="F28" s="12"/>
      <c r="G28" s="114"/>
      <c r="H28" s="114"/>
      <c r="I28" s="114"/>
      <c r="J28" s="114"/>
      <c r="K28" s="114"/>
      <c r="L28" s="114"/>
      <c r="M28" s="25"/>
      <c r="N28" s="25"/>
      <c r="O28" s="25"/>
      <c r="P28" s="114"/>
      <c r="Q28" s="114"/>
      <c r="R28" s="114"/>
      <c r="S28" s="114"/>
      <c r="T28" s="114"/>
      <c r="U28" s="114"/>
      <c r="V28" s="82"/>
    </row>
    <row r="29" spans="1:22" ht="12.75" customHeight="1" x14ac:dyDescent="0.15">
      <c r="A29" s="20"/>
      <c r="B29" s="21" t="s">
        <v>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5"/>
      <c r="N29" s="25"/>
      <c r="O29" s="25"/>
      <c r="P29" s="22"/>
      <c r="Q29" s="22"/>
      <c r="R29" s="22"/>
      <c r="S29" s="22"/>
      <c r="T29" s="22"/>
      <c r="U29" s="22"/>
      <c r="V29" s="82"/>
    </row>
    <row r="30" spans="1:22" ht="33" customHeight="1" x14ac:dyDescent="0.15">
      <c r="A30" s="20" t="s">
        <v>582</v>
      </c>
      <c r="B30" s="21" t="s">
        <v>583</v>
      </c>
      <c r="C30" s="22" t="s">
        <v>584</v>
      </c>
      <c r="D30" s="22"/>
      <c r="E30" s="22"/>
      <c r="F30" s="22"/>
      <c r="G30" s="22"/>
      <c r="H30" s="22"/>
      <c r="I30" s="22"/>
      <c r="J30" s="22"/>
      <c r="K30" s="22"/>
      <c r="L30" s="22"/>
      <c r="M30" s="25"/>
      <c r="N30" s="25"/>
      <c r="O30" s="25"/>
      <c r="P30" s="22"/>
      <c r="Q30" s="22"/>
      <c r="R30" s="22"/>
      <c r="S30" s="22"/>
      <c r="T30" s="22"/>
      <c r="U30" s="22"/>
      <c r="V30" s="82"/>
    </row>
    <row r="31" spans="1:22" ht="18" customHeight="1" x14ac:dyDescent="0.15">
      <c r="A31" s="20"/>
      <c r="B31" s="21" t="s">
        <v>202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5"/>
      <c r="N31" s="25"/>
      <c r="O31" s="25"/>
      <c r="P31" s="22"/>
      <c r="Q31" s="22"/>
      <c r="R31" s="22"/>
      <c r="S31" s="22"/>
      <c r="T31" s="22"/>
      <c r="U31" s="22"/>
      <c r="V31" s="82"/>
    </row>
    <row r="32" spans="1:22" ht="48.75" customHeight="1" x14ac:dyDescent="0.15">
      <c r="A32" s="20" t="s">
        <v>585</v>
      </c>
      <c r="B32" s="50" t="s">
        <v>586</v>
      </c>
      <c r="C32" s="22" t="s">
        <v>10</v>
      </c>
      <c r="D32" s="22"/>
      <c r="E32" s="22"/>
      <c r="F32" s="22"/>
      <c r="G32" s="22"/>
      <c r="H32" s="22"/>
      <c r="I32" s="22"/>
      <c r="J32" s="22"/>
      <c r="K32" s="22"/>
      <c r="L32" s="22"/>
      <c r="M32" s="25"/>
      <c r="N32" s="25"/>
      <c r="O32" s="25"/>
      <c r="P32" s="22"/>
      <c r="Q32" s="22"/>
      <c r="R32" s="22"/>
      <c r="S32" s="22"/>
      <c r="T32" s="22"/>
      <c r="U32" s="22"/>
      <c r="V32" s="82"/>
    </row>
    <row r="33" spans="1:22" ht="26.25" customHeight="1" x14ac:dyDescent="0.15">
      <c r="A33" s="20" t="s">
        <v>587</v>
      </c>
      <c r="B33" s="50" t="s">
        <v>588</v>
      </c>
      <c r="C33" s="22" t="s">
        <v>10</v>
      </c>
      <c r="D33" s="22"/>
      <c r="E33" s="22"/>
      <c r="F33" s="22"/>
      <c r="G33" s="22"/>
      <c r="H33" s="22"/>
      <c r="I33" s="22"/>
      <c r="J33" s="22"/>
      <c r="K33" s="22"/>
      <c r="L33" s="22"/>
      <c r="M33" s="25"/>
      <c r="N33" s="25"/>
      <c r="O33" s="25"/>
      <c r="P33" s="22"/>
      <c r="Q33" s="22"/>
      <c r="R33" s="22"/>
      <c r="S33" s="22"/>
      <c r="T33" s="22"/>
      <c r="U33" s="22"/>
      <c r="V33" s="82"/>
    </row>
    <row r="34" spans="1:22" ht="27.75" customHeight="1" x14ac:dyDescent="0.15">
      <c r="A34" s="20" t="s">
        <v>589</v>
      </c>
      <c r="B34" s="21" t="s">
        <v>590</v>
      </c>
      <c r="C34" s="22" t="s">
        <v>591</v>
      </c>
      <c r="D34" s="22"/>
      <c r="E34" s="22"/>
      <c r="F34" s="22"/>
      <c r="G34" s="22"/>
      <c r="H34" s="22"/>
      <c r="I34" s="22"/>
      <c r="J34" s="22"/>
      <c r="K34" s="22"/>
      <c r="L34" s="22"/>
      <c r="M34" s="25"/>
      <c r="N34" s="25"/>
      <c r="O34" s="25"/>
      <c r="P34" s="22"/>
      <c r="Q34" s="22"/>
      <c r="R34" s="22"/>
      <c r="S34" s="22"/>
      <c r="T34" s="22"/>
      <c r="U34" s="22"/>
      <c r="V34" s="82"/>
    </row>
    <row r="35" spans="1:22" ht="12.75" customHeight="1" x14ac:dyDescent="0.15">
      <c r="A35" s="20"/>
      <c r="B35" s="21" t="s">
        <v>202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5"/>
      <c r="N35" s="25"/>
      <c r="O35" s="25"/>
      <c r="P35" s="22"/>
      <c r="Q35" s="22"/>
      <c r="R35" s="22"/>
      <c r="S35" s="22"/>
      <c r="T35" s="22"/>
      <c r="U35" s="22"/>
      <c r="V35" s="82"/>
    </row>
    <row r="36" spans="1:22" ht="36.75" customHeight="1" x14ac:dyDescent="0.15">
      <c r="A36" s="20" t="s">
        <v>592</v>
      </c>
      <c r="B36" s="50" t="s">
        <v>593</v>
      </c>
      <c r="C36" s="22" t="s">
        <v>10</v>
      </c>
      <c r="D36" s="22"/>
      <c r="E36" s="22"/>
      <c r="F36" s="22"/>
      <c r="G36" s="22"/>
      <c r="H36" s="22"/>
      <c r="I36" s="22"/>
      <c r="J36" s="22"/>
      <c r="K36" s="22"/>
      <c r="L36" s="22"/>
      <c r="M36" s="25"/>
      <c r="N36" s="25"/>
      <c r="O36" s="25"/>
      <c r="P36" s="22"/>
      <c r="Q36" s="22"/>
      <c r="R36" s="22"/>
      <c r="S36" s="22"/>
      <c r="T36" s="22"/>
      <c r="U36" s="22"/>
      <c r="V36" s="82"/>
    </row>
    <row r="37" spans="1:22" ht="36.75" customHeight="1" thickBot="1" x14ac:dyDescent="0.2">
      <c r="A37" s="26" t="s">
        <v>594</v>
      </c>
      <c r="B37" s="51" t="s">
        <v>595</v>
      </c>
      <c r="C37" s="28" t="s">
        <v>10</v>
      </c>
      <c r="D37" s="28"/>
      <c r="E37" s="28"/>
      <c r="F37" s="28"/>
      <c r="G37" s="28"/>
      <c r="H37" s="28"/>
      <c r="I37" s="28"/>
      <c r="J37" s="28"/>
      <c r="K37" s="28"/>
      <c r="L37" s="28"/>
      <c r="M37" s="49"/>
      <c r="N37" s="49"/>
      <c r="O37" s="49"/>
      <c r="P37" s="28"/>
      <c r="Q37" s="28"/>
      <c r="R37" s="28"/>
      <c r="S37" s="28"/>
      <c r="T37" s="28"/>
      <c r="U37" s="28"/>
      <c r="V37" s="83"/>
    </row>
  </sheetData>
  <mergeCells count="23"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  <mergeCell ref="V6:V7"/>
    <mergeCell ref="Q6:R6"/>
    <mergeCell ref="S6:S7"/>
    <mergeCell ref="T6:U6"/>
    <mergeCell ref="M5:O5"/>
    <mergeCell ref="M6:M7"/>
    <mergeCell ref="N6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4"/>
  <sheetViews>
    <sheetView topLeftCell="A28" zoomScale="120" zoomScaleNormal="120" workbookViewId="0">
      <selection activeCell="W463" sqref="W463"/>
    </sheetView>
  </sheetViews>
  <sheetFormatPr defaultRowHeight="10.5" x14ac:dyDescent="0.15"/>
  <cols>
    <col min="1" max="1" width="8.83203125" style="2" customWidth="1"/>
    <col min="2" max="2" width="7.6640625" style="2" customWidth="1"/>
    <col min="3" max="3" width="8" style="2" customWidth="1"/>
    <col min="4" max="4" width="7.6640625" style="4" customWidth="1"/>
    <col min="5" max="5" width="50" style="9" customWidth="1"/>
    <col min="6" max="12" width="13" style="4" customWidth="1"/>
    <col min="13" max="13" width="13.1640625" style="1" customWidth="1"/>
    <col min="14" max="14" width="13.33203125" style="1" customWidth="1"/>
    <col min="15" max="19" width="12.33203125" style="1" customWidth="1"/>
    <col min="20" max="21" width="14.33203125" style="1" customWidth="1"/>
    <col min="22" max="22" width="13.1640625" style="1" customWidth="1"/>
    <col min="23" max="24" width="14.5" style="1" customWidth="1"/>
    <col min="25" max="25" width="24.6640625" customWidth="1"/>
  </cols>
  <sheetData>
    <row r="1" spans="1:26" ht="17.25" customHeight="1" x14ac:dyDescent="0.15"/>
    <row r="2" spans="1:26" ht="19.5" customHeight="1" x14ac:dyDescent="0.15">
      <c r="O2" s="4"/>
      <c r="P2" s="4"/>
      <c r="Q2" s="4"/>
      <c r="R2" s="4"/>
      <c r="U2" s="4"/>
      <c r="Y2" s="85" t="s">
        <v>736</v>
      </c>
      <c r="Z2" s="85"/>
    </row>
    <row r="3" spans="1:26" x14ac:dyDescent="0.15"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ht="41.25" customHeight="1" x14ac:dyDescent="0.15">
      <c r="A4" s="157" t="s">
        <v>742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</row>
    <row r="5" spans="1:26" ht="21" customHeight="1" thickBot="1" x14ac:dyDescent="0.2">
      <c r="A5" s="30"/>
      <c r="B5" s="30"/>
      <c r="C5" s="30"/>
      <c r="D5" s="44"/>
      <c r="E5" s="52"/>
      <c r="F5" s="44"/>
      <c r="G5" s="44"/>
      <c r="H5" s="44"/>
      <c r="I5" s="44"/>
      <c r="J5" s="44"/>
      <c r="K5" s="44"/>
      <c r="L5" s="44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Y5" s="33" t="s">
        <v>0</v>
      </c>
    </row>
    <row r="6" spans="1:26" ht="22.5" customHeight="1" x14ac:dyDescent="0.15">
      <c r="A6" s="127" t="s">
        <v>1</v>
      </c>
      <c r="B6" s="125" t="s">
        <v>190</v>
      </c>
      <c r="C6" s="125" t="s">
        <v>191</v>
      </c>
      <c r="D6" s="125" t="s">
        <v>192</v>
      </c>
      <c r="E6" s="132" t="s">
        <v>596</v>
      </c>
      <c r="F6" s="129" t="s">
        <v>3</v>
      </c>
      <c r="G6" s="129" t="s">
        <v>745</v>
      </c>
      <c r="H6" s="129"/>
      <c r="I6" s="129"/>
      <c r="J6" s="129" t="s">
        <v>746</v>
      </c>
      <c r="K6" s="129"/>
      <c r="L6" s="129"/>
      <c r="M6" s="129" t="s">
        <v>184</v>
      </c>
      <c r="N6" s="129"/>
      <c r="O6" s="129"/>
      <c r="P6" s="132" t="s">
        <v>747</v>
      </c>
      <c r="Q6" s="132"/>
      <c r="R6" s="132"/>
      <c r="S6" s="129" t="s">
        <v>185</v>
      </c>
      <c r="T6" s="129"/>
      <c r="U6" s="129"/>
      <c r="V6" s="129" t="s">
        <v>186</v>
      </c>
      <c r="W6" s="129"/>
      <c r="X6" s="129"/>
      <c r="Y6" s="80" t="s">
        <v>748</v>
      </c>
    </row>
    <row r="7" spans="1:26" ht="18.75" customHeight="1" x14ac:dyDescent="0.15">
      <c r="A7" s="128"/>
      <c r="B7" s="126"/>
      <c r="C7" s="126"/>
      <c r="D7" s="126"/>
      <c r="E7" s="152"/>
      <c r="F7" s="149"/>
      <c r="G7" s="130" t="s">
        <v>4</v>
      </c>
      <c r="H7" s="130" t="s">
        <v>5</v>
      </c>
      <c r="I7" s="130"/>
      <c r="J7" s="130" t="s">
        <v>4</v>
      </c>
      <c r="K7" s="130" t="s">
        <v>5</v>
      </c>
      <c r="L7" s="130"/>
      <c r="M7" s="130" t="s">
        <v>4</v>
      </c>
      <c r="N7" s="130" t="s">
        <v>5</v>
      </c>
      <c r="O7" s="130"/>
      <c r="P7" s="130" t="s">
        <v>4</v>
      </c>
      <c r="Q7" s="130" t="s">
        <v>5</v>
      </c>
      <c r="R7" s="130"/>
      <c r="S7" s="130" t="s">
        <v>4</v>
      </c>
      <c r="T7" s="130" t="s">
        <v>5</v>
      </c>
      <c r="U7" s="130"/>
      <c r="V7" s="130" t="s">
        <v>4</v>
      </c>
      <c r="W7" s="130" t="s">
        <v>5</v>
      </c>
      <c r="X7" s="130"/>
      <c r="Y7" s="124" t="s">
        <v>749</v>
      </c>
    </row>
    <row r="8" spans="1:26" ht="33.75" customHeight="1" x14ac:dyDescent="0.15">
      <c r="A8" s="128"/>
      <c r="B8" s="126"/>
      <c r="C8" s="126"/>
      <c r="D8" s="126"/>
      <c r="E8" s="152"/>
      <c r="F8" s="149"/>
      <c r="G8" s="130"/>
      <c r="H8" s="14" t="s">
        <v>6</v>
      </c>
      <c r="I8" s="14" t="s">
        <v>7</v>
      </c>
      <c r="J8" s="130"/>
      <c r="K8" s="14" t="s">
        <v>6</v>
      </c>
      <c r="L8" s="14" t="s">
        <v>7</v>
      </c>
      <c r="M8" s="130"/>
      <c r="N8" s="14" t="s">
        <v>6</v>
      </c>
      <c r="O8" s="14" t="s">
        <v>7</v>
      </c>
      <c r="P8" s="130"/>
      <c r="Q8" s="14" t="s">
        <v>6</v>
      </c>
      <c r="R8" s="14" t="s">
        <v>7</v>
      </c>
      <c r="S8" s="130"/>
      <c r="T8" s="14" t="s">
        <v>6</v>
      </c>
      <c r="U8" s="14" t="s">
        <v>7</v>
      </c>
      <c r="V8" s="130"/>
      <c r="W8" s="14" t="s">
        <v>6</v>
      </c>
      <c r="X8" s="14" t="s">
        <v>7</v>
      </c>
      <c r="Y8" s="124"/>
    </row>
    <row r="9" spans="1:26" ht="12.75" customHeight="1" x14ac:dyDescent="0.15">
      <c r="A9" s="38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39">
        <v>15</v>
      </c>
      <c r="P9" s="39">
        <v>16</v>
      </c>
      <c r="Q9" s="39">
        <v>17</v>
      </c>
      <c r="R9" s="39">
        <v>18</v>
      </c>
      <c r="S9" s="39">
        <v>19</v>
      </c>
      <c r="T9" s="39">
        <v>20</v>
      </c>
      <c r="U9" s="39">
        <v>21</v>
      </c>
      <c r="V9" s="39">
        <v>22</v>
      </c>
      <c r="W9" s="39">
        <v>23</v>
      </c>
      <c r="X9" s="39">
        <v>24</v>
      </c>
      <c r="Y9" s="13">
        <v>22</v>
      </c>
    </row>
    <row r="10" spans="1:26" s="6" customFormat="1" ht="21" customHeight="1" x14ac:dyDescent="0.15">
      <c r="A10" s="15" t="s">
        <v>10</v>
      </c>
      <c r="B10" s="12" t="s">
        <v>10</v>
      </c>
      <c r="C10" s="12" t="s">
        <v>10</v>
      </c>
      <c r="D10" s="12" t="s">
        <v>10</v>
      </c>
      <c r="E10" s="53" t="s">
        <v>194</v>
      </c>
      <c r="F10" s="54"/>
      <c r="G10" s="100">
        <f>H10+I10-H579</f>
        <v>2028073.4000000004</v>
      </c>
      <c r="H10" s="100">
        <f>H11+H103+H238+H315+H390+H461+H520+H584</f>
        <v>1614944.2000000002</v>
      </c>
      <c r="I10" s="100">
        <f>I11+I103+I238+I315+I390+I461</f>
        <v>510405.60000000003</v>
      </c>
      <c r="J10" s="107">
        <f>K10+L10</f>
        <v>2518827.3000000003</v>
      </c>
      <c r="K10" s="107">
        <f>K11+K103+K238+K315+K374+K390+K461+K537+K579</f>
        <v>2091514.0000000002</v>
      </c>
      <c r="L10" s="107">
        <f>L11+L103+L238+L315+L461</f>
        <v>427313.3</v>
      </c>
      <c r="M10" s="89">
        <f>N10+O10</f>
        <v>2797365.4000000004</v>
      </c>
      <c r="N10" s="107">
        <f>N11+N103+N238+N315+N374+N390+N461+N537+N579</f>
        <v>2231607.6</v>
      </c>
      <c r="O10" s="89">
        <f>O11+O103+O238+O315+O461</f>
        <v>565757.80000000005</v>
      </c>
      <c r="P10" s="115">
        <f>Q10+R10</f>
        <v>278538.09999999992</v>
      </c>
      <c r="Q10" s="115">
        <f>N10-K10</f>
        <v>140093.59999999986</v>
      </c>
      <c r="R10" s="115">
        <f>O10-L10</f>
        <v>138444.50000000006</v>
      </c>
      <c r="S10" s="89">
        <f>T10+U10</f>
        <v>2797365.4000000004</v>
      </c>
      <c r="T10" s="107">
        <f>T11+T103+T238+T315+T374+T390+T461+T537+T579</f>
        <v>2231607.6</v>
      </c>
      <c r="U10" s="89">
        <f>U11+U103+U238+U315+U461</f>
        <v>565757.80000000005</v>
      </c>
      <c r="V10" s="89">
        <f>W10+X10</f>
        <v>2797365.4000000004</v>
      </c>
      <c r="W10" s="107">
        <f>W11+W103+W238+W315+W374+W390+W461+W537+W579</f>
        <v>2231607.6</v>
      </c>
      <c r="X10" s="89">
        <f>X11+X103+X238+X315+X461</f>
        <v>565757.80000000005</v>
      </c>
      <c r="Y10" s="81"/>
    </row>
    <row r="11" spans="1:26" s="6" customFormat="1" ht="30.75" customHeight="1" x14ac:dyDescent="0.15">
      <c r="A11" s="15" t="s">
        <v>195</v>
      </c>
      <c r="B11" s="12" t="s">
        <v>196</v>
      </c>
      <c r="C11" s="12" t="s">
        <v>197</v>
      </c>
      <c r="D11" s="12" t="s">
        <v>197</v>
      </c>
      <c r="E11" s="53" t="s">
        <v>198</v>
      </c>
      <c r="F11" s="54"/>
      <c r="G11" s="100">
        <f>I11+H11</f>
        <v>549319.9</v>
      </c>
      <c r="H11" s="100">
        <v>459299.4</v>
      </c>
      <c r="I11" s="100">
        <f>I13+I74</f>
        <v>90020.5</v>
      </c>
      <c r="J11" s="107">
        <f>K11+L11</f>
        <v>501460</v>
      </c>
      <c r="K11" s="107">
        <v>456358.5</v>
      </c>
      <c r="L11" s="107">
        <v>45101.5</v>
      </c>
      <c r="M11" s="89">
        <f>N11+O11</f>
        <v>585848.19999999995</v>
      </c>
      <c r="N11" s="89">
        <f>N13+N57+N74</f>
        <v>513848.2</v>
      </c>
      <c r="O11" s="89">
        <f>O13+O74</f>
        <v>72000</v>
      </c>
      <c r="P11" s="115">
        <f>Q11+R11</f>
        <v>84388.200000000012</v>
      </c>
      <c r="Q11" s="89">
        <f>N11-K11</f>
        <v>57489.700000000012</v>
      </c>
      <c r="R11" s="89">
        <f>O11-L11</f>
        <v>26898.5</v>
      </c>
      <c r="S11" s="89">
        <f>T11+U11</f>
        <v>585848.19999999995</v>
      </c>
      <c r="T11" s="89">
        <f>T13+T57+T74</f>
        <v>513848.2</v>
      </c>
      <c r="U11" s="89">
        <f>U13+U74</f>
        <v>72000</v>
      </c>
      <c r="V11" s="89">
        <f>W11+X11</f>
        <v>585848.19999999995</v>
      </c>
      <c r="W11" s="89">
        <f>W13+W57+W74</f>
        <v>513848.2</v>
      </c>
      <c r="X11" s="89">
        <f>X13+X74</f>
        <v>72000</v>
      </c>
      <c r="Y11" s="81"/>
    </row>
    <row r="12" spans="1:26" ht="12.75" customHeight="1" x14ac:dyDescent="0.15">
      <c r="A12" s="20"/>
      <c r="B12" s="22"/>
      <c r="C12" s="22"/>
      <c r="D12" s="55"/>
      <c r="E12" s="56" t="s">
        <v>5</v>
      </c>
      <c r="F12" s="55"/>
      <c r="G12" s="101"/>
      <c r="H12" s="101"/>
      <c r="I12" s="101"/>
      <c r="J12" s="91"/>
      <c r="K12" s="91"/>
      <c r="L12" s="91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82"/>
    </row>
    <row r="13" spans="1:26" s="6" customFormat="1" ht="50.25" customHeight="1" x14ac:dyDescent="0.15">
      <c r="A13" s="15" t="s">
        <v>199</v>
      </c>
      <c r="B13" s="12" t="s">
        <v>196</v>
      </c>
      <c r="C13" s="12" t="s">
        <v>200</v>
      </c>
      <c r="D13" s="12" t="s">
        <v>197</v>
      </c>
      <c r="E13" s="57" t="s">
        <v>201</v>
      </c>
      <c r="F13" s="58"/>
      <c r="G13" s="102">
        <f t="shared" ref="G13:I13" si="0">G15</f>
        <v>443629.1</v>
      </c>
      <c r="H13" s="102">
        <f t="shared" si="0"/>
        <v>421934.8</v>
      </c>
      <c r="I13" s="102">
        <f t="shared" si="0"/>
        <v>21694.3</v>
      </c>
      <c r="J13" s="109">
        <f>K13+L13</f>
        <v>417529.1</v>
      </c>
      <c r="K13" s="109">
        <v>389529.1</v>
      </c>
      <c r="L13" s="108">
        <v>28000</v>
      </c>
      <c r="M13" s="89">
        <f>N13+O13</f>
        <v>466009.7</v>
      </c>
      <c r="N13" s="89">
        <v>437009.7</v>
      </c>
      <c r="O13" s="89">
        <v>29000</v>
      </c>
      <c r="P13" s="89">
        <f t="shared" ref="P13:P76" si="1">Q13+R13</f>
        <v>48480.600000000035</v>
      </c>
      <c r="Q13" s="89">
        <f>N13-K13</f>
        <v>47480.600000000035</v>
      </c>
      <c r="R13" s="89">
        <f>O13-L13</f>
        <v>1000</v>
      </c>
      <c r="S13" s="89">
        <f>T13+U13</f>
        <v>466009.7</v>
      </c>
      <c r="T13" s="89">
        <v>437009.7</v>
      </c>
      <c r="U13" s="89">
        <v>29000</v>
      </c>
      <c r="V13" s="89">
        <f>W13+X13</f>
        <v>466009.7</v>
      </c>
      <c r="W13" s="89">
        <v>437009.7</v>
      </c>
      <c r="X13" s="89">
        <v>29000</v>
      </c>
      <c r="Y13" s="81"/>
    </row>
    <row r="14" spans="1:26" ht="12.75" customHeight="1" x14ac:dyDescent="0.15">
      <c r="A14" s="20"/>
      <c r="B14" s="22"/>
      <c r="C14" s="22"/>
      <c r="D14" s="55"/>
      <c r="E14" s="56" t="s">
        <v>202</v>
      </c>
      <c r="F14" s="55"/>
      <c r="G14" s="101"/>
      <c r="H14" s="101"/>
      <c r="I14" s="101"/>
      <c r="J14" s="91"/>
      <c r="K14" s="91"/>
      <c r="L14" s="91"/>
      <c r="M14" s="95"/>
      <c r="N14" s="95"/>
      <c r="O14" s="95"/>
      <c r="P14" s="115"/>
      <c r="Q14" s="95"/>
      <c r="R14" s="95"/>
      <c r="S14" s="95"/>
      <c r="T14" s="95"/>
      <c r="U14" s="95"/>
      <c r="V14" s="95"/>
      <c r="W14" s="95"/>
      <c r="X14" s="95"/>
      <c r="Y14" s="82"/>
    </row>
    <row r="15" spans="1:26" s="6" customFormat="1" ht="30" customHeight="1" x14ac:dyDescent="0.15">
      <c r="A15" s="15" t="s">
        <v>203</v>
      </c>
      <c r="B15" s="12" t="s">
        <v>196</v>
      </c>
      <c r="C15" s="12" t="s">
        <v>200</v>
      </c>
      <c r="D15" s="12" t="s">
        <v>200</v>
      </c>
      <c r="E15" s="59" t="s">
        <v>204</v>
      </c>
      <c r="F15" s="45"/>
      <c r="G15" s="103">
        <f>H15+I15</f>
        <v>443629.1</v>
      </c>
      <c r="H15" s="103">
        <v>421934.8</v>
      </c>
      <c r="I15" s="103">
        <v>21694.3</v>
      </c>
      <c r="J15" s="109">
        <f>K15+L15</f>
        <v>417529.1</v>
      </c>
      <c r="K15" s="109">
        <v>389529.1</v>
      </c>
      <c r="L15" s="88">
        <v>28000</v>
      </c>
      <c r="M15" s="89">
        <v>451973</v>
      </c>
      <c r="N15" s="89">
        <f>N17</f>
        <v>437009.7</v>
      </c>
      <c r="O15" s="89">
        <v>29000</v>
      </c>
      <c r="P15" s="89">
        <f t="shared" si="1"/>
        <v>48480.600000000035</v>
      </c>
      <c r="Q15" s="89">
        <f>N15-K15</f>
        <v>47480.600000000035</v>
      </c>
      <c r="R15" s="89">
        <f>O15-L15</f>
        <v>1000</v>
      </c>
      <c r="S15" s="89">
        <v>451973</v>
      </c>
      <c r="T15" s="89">
        <f>T17</f>
        <v>437009.7</v>
      </c>
      <c r="U15" s="89">
        <v>29000</v>
      </c>
      <c r="V15" s="89">
        <v>451973</v>
      </c>
      <c r="W15" s="89">
        <f>W17</f>
        <v>437009.7</v>
      </c>
      <c r="X15" s="89">
        <v>29000</v>
      </c>
      <c r="Y15" s="81"/>
    </row>
    <row r="16" spans="1:26" ht="12.75" customHeight="1" x14ac:dyDescent="0.15">
      <c r="A16" s="20"/>
      <c r="B16" s="22"/>
      <c r="C16" s="22"/>
      <c r="D16" s="55"/>
      <c r="E16" s="56" t="s">
        <v>5</v>
      </c>
      <c r="F16" s="55"/>
      <c r="G16" s="91"/>
      <c r="H16" s="91"/>
      <c r="I16" s="91"/>
      <c r="J16" s="91"/>
      <c r="K16" s="91"/>
      <c r="L16" s="91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82"/>
    </row>
    <row r="17" spans="1:25" s="6" customFormat="1" ht="16.5" customHeight="1" x14ac:dyDescent="0.15">
      <c r="A17" s="10"/>
      <c r="B17" s="11"/>
      <c r="C17" s="11"/>
      <c r="D17" s="45"/>
      <c r="E17" s="57" t="s">
        <v>597</v>
      </c>
      <c r="F17" s="60"/>
      <c r="G17" s="103">
        <f>H17+I17</f>
        <v>443629.1</v>
      </c>
      <c r="H17" s="103">
        <v>421934.8</v>
      </c>
      <c r="I17" s="103">
        <v>21694.3</v>
      </c>
      <c r="J17" s="109">
        <f>K17+L17</f>
        <v>417529.1</v>
      </c>
      <c r="K17" s="109">
        <v>389529.1</v>
      </c>
      <c r="L17" s="109">
        <v>28000</v>
      </c>
      <c r="M17" s="89">
        <f>N17+O17</f>
        <v>466009.7</v>
      </c>
      <c r="N17" s="109">
        <f>N18+N19+N20+N21+N22+N23+N25+N26+N28+N30+N32+N33+N34+N35+N36+N37+N38+N39+N43</f>
        <v>437009.7</v>
      </c>
      <c r="O17" s="89">
        <f>O45+O46</f>
        <v>29000</v>
      </c>
      <c r="P17" s="95">
        <f t="shared" si="1"/>
        <v>48480.600000000035</v>
      </c>
      <c r="Q17" s="95">
        <f>N17-K17</f>
        <v>47480.600000000035</v>
      </c>
      <c r="R17" s="95">
        <f>O17-L17</f>
        <v>1000</v>
      </c>
      <c r="S17" s="89">
        <f>T17+U17</f>
        <v>466009.7</v>
      </c>
      <c r="T17" s="109">
        <f>T18+T19+T20+T21+T22+T23+T25+T26+T28+T30+T32+T33+T34+T35+T36+T37+T38+T39+T43</f>
        <v>437009.7</v>
      </c>
      <c r="U17" s="89">
        <f>U45+U46</f>
        <v>29000</v>
      </c>
      <c r="V17" s="89">
        <f>W17+X17</f>
        <v>466009.7</v>
      </c>
      <c r="W17" s="109">
        <f>W18+W19+W20+W21+W22+W23+W25+W26+W28+W30+W32+W33+W34+W35+W36+W37+W38+W39+W43</f>
        <v>437009.7</v>
      </c>
      <c r="X17" s="89">
        <f>X45+X46</f>
        <v>29000</v>
      </c>
      <c r="Y17" s="81"/>
    </row>
    <row r="18" spans="1:25" ht="21" customHeight="1" x14ac:dyDescent="0.15">
      <c r="A18" s="20"/>
      <c r="B18" s="22"/>
      <c r="C18" s="22"/>
      <c r="D18" s="55"/>
      <c r="E18" s="56" t="s">
        <v>385</v>
      </c>
      <c r="F18" s="39" t="s">
        <v>384</v>
      </c>
      <c r="G18" s="91"/>
      <c r="H18" s="91"/>
      <c r="I18" s="91"/>
      <c r="J18" s="91">
        <v>256459.9</v>
      </c>
      <c r="K18" s="91">
        <v>256459.9</v>
      </c>
      <c r="L18" s="91"/>
      <c r="M18" s="95">
        <v>294284.3</v>
      </c>
      <c r="N18" s="95">
        <v>294284.3</v>
      </c>
      <c r="O18" s="95"/>
      <c r="P18" s="95">
        <f t="shared" si="1"/>
        <v>37824.399999999994</v>
      </c>
      <c r="Q18" s="95">
        <f t="shared" ref="Q18:Q23" si="2">N18-K18</f>
        <v>37824.399999999994</v>
      </c>
      <c r="R18" s="95"/>
      <c r="S18" s="95">
        <v>294284.3</v>
      </c>
      <c r="T18" s="95">
        <v>294284.3</v>
      </c>
      <c r="U18" s="95"/>
      <c r="V18" s="95">
        <v>294284.3</v>
      </c>
      <c r="W18" s="95">
        <v>294284.3</v>
      </c>
      <c r="X18" s="95"/>
      <c r="Y18" s="82"/>
    </row>
    <row r="19" spans="1:25" ht="27" customHeight="1" x14ac:dyDescent="0.15">
      <c r="A19" s="20"/>
      <c r="B19" s="22"/>
      <c r="C19" s="22"/>
      <c r="D19" s="55"/>
      <c r="E19" s="56" t="s">
        <v>387</v>
      </c>
      <c r="F19" s="39" t="s">
        <v>386</v>
      </c>
      <c r="G19" s="91"/>
      <c r="H19" s="91"/>
      <c r="I19" s="91"/>
      <c r="J19" s="91">
        <v>72000</v>
      </c>
      <c r="K19" s="91">
        <v>72000</v>
      </c>
      <c r="L19" s="91"/>
      <c r="M19" s="95">
        <v>93600</v>
      </c>
      <c r="N19" s="95">
        <v>93600</v>
      </c>
      <c r="O19" s="95"/>
      <c r="P19" s="95">
        <f t="shared" si="1"/>
        <v>21600</v>
      </c>
      <c r="Q19" s="95">
        <f t="shared" si="2"/>
        <v>21600</v>
      </c>
      <c r="R19" s="95"/>
      <c r="S19" s="95">
        <v>93600</v>
      </c>
      <c r="T19" s="95">
        <v>93600</v>
      </c>
      <c r="U19" s="95"/>
      <c r="V19" s="95">
        <v>93600</v>
      </c>
      <c r="W19" s="95">
        <v>93600</v>
      </c>
      <c r="X19" s="95"/>
      <c r="Y19" s="82"/>
    </row>
    <row r="20" spans="1:25" ht="21" customHeight="1" x14ac:dyDescent="0.15">
      <c r="A20" s="20"/>
      <c r="B20" s="22"/>
      <c r="C20" s="22"/>
      <c r="D20" s="55"/>
      <c r="E20" s="56" t="s">
        <v>393</v>
      </c>
      <c r="F20" s="39" t="s">
        <v>392</v>
      </c>
      <c r="G20" s="91"/>
      <c r="H20" s="91"/>
      <c r="I20" s="91"/>
      <c r="J20" s="91">
        <v>10710</v>
      </c>
      <c r="K20" s="91">
        <v>10710</v>
      </c>
      <c r="L20" s="91"/>
      <c r="M20" s="95">
        <v>13000</v>
      </c>
      <c r="N20" s="95">
        <v>13000</v>
      </c>
      <c r="O20" s="95"/>
      <c r="P20" s="95">
        <f t="shared" si="1"/>
        <v>2290</v>
      </c>
      <c r="Q20" s="95">
        <f t="shared" si="2"/>
        <v>2290</v>
      </c>
      <c r="R20" s="95"/>
      <c r="S20" s="95">
        <v>13000</v>
      </c>
      <c r="T20" s="95">
        <v>13000</v>
      </c>
      <c r="U20" s="95"/>
      <c r="V20" s="95">
        <v>13000</v>
      </c>
      <c r="W20" s="95">
        <v>13000</v>
      </c>
      <c r="X20" s="95"/>
      <c r="Y20" s="82"/>
    </row>
    <row r="21" spans="1:25" ht="21" customHeight="1" x14ac:dyDescent="0.15">
      <c r="A21" s="20"/>
      <c r="B21" s="22"/>
      <c r="C21" s="22"/>
      <c r="D21" s="55"/>
      <c r="E21" s="56" t="s">
        <v>395</v>
      </c>
      <c r="F21" s="39" t="s">
        <v>394</v>
      </c>
      <c r="G21" s="91"/>
      <c r="H21" s="91"/>
      <c r="I21" s="91"/>
      <c r="J21" s="91">
        <v>800</v>
      </c>
      <c r="K21" s="91">
        <v>800</v>
      </c>
      <c r="L21" s="91"/>
      <c r="M21" s="95">
        <v>800</v>
      </c>
      <c r="N21" s="95">
        <v>800</v>
      </c>
      <c r="O21" s="95"/>
      <c r="P21" s="95">
        <f t="shared" si="1"/>
        <v>0</v>
      </c>
      <c r="Q21" s="95">
        <f t="shared" si="2"/>
        <v>0</v>
      </c>
      <c r="R21" s="95"/>
      <c r="S21" s="95">
        <v>800</v>
      </c>
      <c r="T21" s="95">
        <v>800</v>
      </c>
      <c r="U21" s="95"/>
      <c r="V21" s="95">
        <v>800</v>
      </c>
      <c r="W21" s="95">
        <v>800</v>
      </c>
      <c r="X21" s="95"/>
      <c r="Y21" s="82"/>
    </row>
    <row r="22" spans="1:25" ht="21" customHeight="1" x14ac:dyDescent="0.15">
      <c r="A22" s="20"/>
      <c r="B22" s="22"/>
      <c r="C22" s="22"/>
      <c r="D22" s="55"/>
      <c r="E22" s="56" t="s">
        <v>397</v>
      </c>
      <c r="F22" s="39" t="s">
        <v>396</v>
      </c>
      <c r="G22" s="91"/>
      <c r="H22" s="91"/>
      <c r="I22" s="91"/>
      <c r="J22" s="91">
        <v>4929.6000000000004</v>
      </c>
      <c r="K22" s="91">
        <v>4929.6000000000004</v>
      </c>
      <c r="L22" s="91"/>
      <c r="M22" s="95">
        <v>4900</v>
      </c>
      <c r="N22" s="95">
        <v>4900</v>
      </c>
      <c r="O22" s="95"/>
      <c r="P22" s="95">
        <f t="shared" si="1"/>
        <v>-29.600000000000364</v>
      </c>
      <c r="Q22" s="95">
        <f t="shared" si="2"/>
        <v>-29.600000000000364</v>
      </c>
      <c r="R22" s="95"/>
      <c r="S22" s="95">
        <v>4900</v>
      </c>
      <c r="T22" s="95">
        <v>4900</v>
      </c>
      <c r="U22" s="95"/>
      <c r="V22" s="95">
        <v>4900</v>
      </c>
      <c r="W22" s="95">
        <v>4900</v>
      </c>
      <c r="X22" s="95"/>
      <c r="Y22" s="82"/>
    </row>
    <row r="23" spans="1:25" ht="21" customHeight="1" x14ac:dyDescent="0.15">
      <c r="A23" s="20"/>
      <c r="B23" s="22"/>
      <c r="C23" s="22"/>
      <c r="D23" s="55"/>
      <c r="E23" s="56" t="s">
        <v>399</v>
      </c>
      <c r="F23" s="39" t="s">
        <v>398</v>
      </c>
      <c r="G23" s="91"/>
      <c r="H23" s="91"/>
      <c r="I23" s="91"/>
      <c r="J23" s="91">
        <v>900</v>
      </c>
      <c r="K23" s="91">
        <v>900</v>
      </c>
      <c r="L23" s="91"/>
      <c r="M23" s="95">
        <v>900</v>
      </c>
      <c r="N23" s="95">
        <v>900</v>
      </c>
      <c r="O23" s="95"/>
      <c r="P23" s="95">
        <f t="shared" si="1"/>
        <v>0</v>
      </c>
      <c r="Q23" s="95">
        <f t="shared" si="2"/>
        <v>0</v>
      </c>
      <c r="R23" s="95"/>
      <c r="S23" s="95">
        <v>900</v>
      </c>
      <c r="T23" s="95">
        <v>900</v>
      </c>
      <c r="U23" s="95"/>
      <c r="V23" s="95">
        <v>900</v>
      </c>
      <c r="W23" s="95">
        <v>900</v>
      </c>
      <c r="X23" s="95"/>
      <c r="Y23" s="82"/>
    </row>
    <row r="24" spans="1:25" ht="21" customHeight="1" x14ac:dyDescent="0.15">
      <c r="A24" s="20"/>
      <c r="B24" s="22"/>
      <c r="C24" s="22"/>
      <c r="D24" s="55"/>
      <c r="E24" s="56" t="s">
        <v>401</v>
      </c>
      <c r="F24" s="39" t="s">
        <v>400</v>
      </c>
      <c r="G24" s="91"/>
      <c r="H24" s="91"/>
      <c r="I24" s="91"/>
      <c r="J24" s="91"/>
      <c r="K24" s="91"/>
      <c r="L24" s="91"/>
      <c r="M24" s="95"/>
      <c r="N24" s="95"/>
      <c r="O24" s="95"/>
      <c r="P24" s="95">
        <f t="shared" si="1"/>
        <v>0</v>
      </c>
      <c r="Q24" s="95"/>
      <c r="R24" s="95"/>
      <c r="S24" s="95"/>
      <c r="T24" s="95"/>
      <c r="U24" s="95"/>
      <c r="V24" s="95"/>
      <c r="W24" s="95"/>
      <c r="X24" s="95"/>
      <c r="Y24" s="82"/>
    </row>
    <row r="25" spans="1:25" ht="21" customHeight="1" x14ac:dyDescent="0.15">
      <c r="A25" s="20"/>
      <c r="B25" s="22"/>
      <c r="C25" s="22"/>
      <c r="D25" s="55"/>
      <c r="E25" s="56" t="s">
        <v>405</v>
      </c>
      <c r="F25" s="39" t="s">
        <v>404</v>
      </c>
      <c r="G25" s="91"/>
      <c r="H25" s="91"/>
      <c r="I25" s="91"/>
      <c r="J25" s="91">
        <v>500</v>
      </c>
      <c r="K25" s="91">
        <v>500</v>
      </c>
      <c r="L25" s="91"/>
      <c r="M25" s="95">
        <v>500</v>
      </c>
      <c r="N25" s="95">
        <v>500</v>
      </c>
      <c r="O25" s="95"/>
      <c r="P25" s="95">
        <f t="shared" si="1"/>
        <v>0</v>
      </c>
      <c r="Q25" s="95">
        <f>N25-K25</f>
        <v>0</v>
      </c>
      <c r="R25" s="95"/>
      <c r="S25" s="95">
        <v>500</v>
      </c>
      <c r="T25" s="95">
        <v>500</v>
      </c>
      <c r="U25" s="95"/>
      <c r="V25" s="95">
        <v>500</v>
      </c>
      <c r="W25" s="95">
        <v>500</v>
      </c>
      <c r="X25" s="95"/>
      <c r="Y25" s="82"/>
    </row>
    <row r="26" spans="1:25" ht="21" customHeight="1" x14ac:dyDescent="0.15">
      <c r="A26" s="20"/>
      <c r="B26" s="22"/>
      <c r="C26" s="22"/>
      <c r="D26" s="55"/>
      <c r="E26" s="56" t="s">
        <v>407</v>
      </c>
      <c r="F26" s="39" t="s">
        <v>406</v>
      </c>
      <c r="G26" s="91"/>
      <c r="H26" s="91"/>
      <c r="I26" s="91"/>
      <c r="J26" s="91">
        <v>2000</v>
      </c>
      <c r="K26" s="91">
        <v>2000</v>
      </c>
      <c r="L26" s="91"/>
      <c r="M26" s="95">
        <v>5000</v>
      </c>
      <c r="N26" s="95">
        <v>5000</v>
      </c>
      <c r="O26" s="95"/>
      <c r="P26" s="95">
        <f t="shared" si="1"/>
        <v>3000</v>
      </c>
      <c r="Q26" s="95">
        <f>N26-K26</f>
        <v>3000</v>
      </c>
      <c r="R26" s="95">
        <f t="shared" ref="R26:R39" si="3">O26-L26</f>
        <v>0</v>
      </c>
      <c r="S26" s="95">
        <v>5000</v>
      </c>
      <c r="T26" s="95">
        <v>5000</v>
      </c>
      <c r="U26" s="95"/>
      <c r="V26" s="95">
        <v>5000</v>
      </c>
      <c r="W26" s="95">
        <v>5000</v>
      </c>
      <c r="X26" s="95"/>
      <c r="Y26" s="82"/>
    </row>
    <row r="27" spans="1:25" ht="21" customHeight="1" x14ac:dyDescent="0.15">
      <c r="A27" s="20"/>
      <c r="B27" s="22"/>
      <c r="C27" s="22"/>
      <c r="D27" s="55"/>
      <c r="E27" s="56" t="s">
        <v>411</v>
      </c>
      <c r="F27" s="39" t="s">
        <v>410</v>
      </c>
      <c r="G27" s="91"/>
      <c r="H27" s="91"/>
      <c r="I27" s="91"/>
      <c r="J27" s="91"/>
      <c r="K27" s="91"/>
      <c r="L27" s="91"/>
      <c r="M27" s="95"/>
      <c r="N27" s="95"/>
      <c r="O27" s="95"/>
      <c r="P27" s="95">
        <f t="shared" si="1"/>
        <v>0</v>
      </c>
      <c r="Q27" s="95"/>
      <c r="R27" s="95">
        <f t="shared" si="3"/>
        <v>0</v>
      </c>
      <c r="S27" s="95"/>
      <c r="T27" s="95"/>
      <c r="U27" s="95"/>
      <c r="V27" s="95"/>
      <c r="W27" s="95"/>
      <c r="X27" s="95"/>
      <c r="Y27" s="82"/>
    </row>
    <row r="28" spans="1:25" ht="21" customHeight="1" x14ac:dyDescent="0.15">
      <c r="A28" s="20"/>
      <c r="B28" s="22"/>
      <c r="C28" s="22"/>
      <c r="D28" s="55"/>
      <c r="E28" s="56" t="s">
        <v>413</v>
      </c>
      <c r="F28" s="39" t="s">
        <v>412</v>
      </c>
      <c r="G28" s="91"/>
      <c r="H28" s="91"/>
      <c r="I28" s="91"/>
      <c r="J28" s="91">
        <v>1213</v>
      </c>
      <c r="K28" s="91">
        <v>1213</v>
      </c>
      <c r="L28" s="91"/>
      <c r="M28" s="95">
        <v>1213</v>
      </c>
      <c r="N28" s="95">
        <v>1213</v>
      </c>
      <c r="O28" s="95"/>
      <c r="P28" s="95">
        <f t="shared" si="1"/>
        <v>0</v>
      </c>
      <c r="Q28" s="95">
        <f>N28-K28</f>
        <v>0</v>
      </c>
      <c r="R28" s="95">
        <f t="shared" si="3"/>
        <v>0</v>
      </c>
      <c r="S28" s="95">
        <v>1213</v>
      </c>
      <c r="T28" s="95">
        <v>1213</v>
      </c>
      <c r="U28" s="95"/>
      <c r="V28" s="95">
        <v>1213</v>
      </c>
      <c r="W28" s="95">
        <v>1213</v>
      </c>
      <c r="X28" s="95"/>
      <c r="Y28" s="82"/>
    </row>
    <row r="29" spans="1:25" ht="30" customHeight="1" x14ac:dyDescent="0.15">
      <c r="A29" s="20"/>
      <c r="B29" s="22"/>
      <c r="C29" s="22"/>
      <c r="D29" s="55"/>
      <c r="E29" s="56" t="s">
        <v>415</v>
      </c>
      <c r="F29" s="39" t="s">
        <v>414</v>
      </c>
      <c r="G29" s="91"/>
      <c r="H29" s="91"/>
      <c r="I29" s="91"/>
      <c r="J29" s="91"/>
      <c r="K29" s="91"/>
      <c r="L29" s="91"/>
      <c r="M29" s="95"/>
      <c r="N29" s="95"/>
      <c r="O29" s="95"/>
      <c r="P29" s="95">
        <f t="shared" si="1"/>
        <v>0</v>
      </c>
      <c r="Q29" s="95"/>
      <c r="R29" s="95">
        <f t="shared" si="3"/>
        <v>0</v>
      </c>
      <c r="S29" s="95"/>
      <c r="T29" s="95"/>
      <c r="U29" s="95"/>
      <c r="V29" s="95"/>
      <c r="W29" s="95"/>
      <c r="X29" s="95"/>
      <c r="Y29" s="82"/>
    </row>
    <row r="30" spans="1:25" ht="21" customHeight="1" x14ac:dyDescent="0.15">
      <c r="A30" s="20"/>
      <c r="B30" s="22"/>
      <c r="C30" s="22"/>
      <c r="D30" s="55"/>
      <c r="E30" s="56" t="s">
        <v>417</v>
      </c>
      <c r="F30" s="39" t="s">
        <v>416</v>
      </c>
      <c r="G30" s="91"/>
      <c r="H30" s="91"/>
      <c r="I30" s="91"/>
      <c r="J30" s="91">
        <v>480</v>
      </c>
      <c r="K30" s="91">
        <v>480</v>
      </c>
      <c r="L30" s="91"/>
      <c r="M30" s="95">
        <v>480</v>
      </c>
      <c r="N30" s="95">
        <v>480</v>
      </c>
      <c r="O30" s="95"/>
      <c r="P30" s="95">
        <f t="shared" si="1"/>
        <v>0</v>
      </c>
      <c r="Q30" s="95">
        <f t="shared" ref="Q30:Q39" si="4">N30-K30</f>
        <v>0</v>
      </c>
      <c r="R30" s="95">
        <f t="shared" si="3"/>
        <v>0</v>
      </c>
      <c r="S30" s="95">
        <v>480</v>
      </c>
      <c r="T30" s="95">
        <v>480</v>
      </c>
      <c r="U30" s="95"/>
      <c r="V30" s="95">
        <v>480</v>
      </c>
      <c r="W30" s="95">
        <v>480</v>
      </c>
      <c r="X30" s="95"/>
      <c r="Y30" s="82"/>
    </row>
    <row r="31" spans="1:25" ht="21" customHeight="1" x14ac:dyDescent="0.15">
      <c r="A31" s="20"/>
      <c r="B31" s="22"/>
      <c r="C31" s="22"/>
      <c r="D31" s="55"/>
      <c r="E31" s="56" t="s">
        <v>419</v>
      </c>
      <c r="F31" s="39" t="s">
        <v>418</v>
      </c>
      <c r="G31" s="91"/>
      <c r="H31" s="91"/>
      <c r="I31" s="91"/>
      <c r="J31" s="91"/>
      <c r="K31" s="91"/>
      <c r="L31" s="91"/>
      <c r="M31" s="95"/>
      <c r="N31" s="95"/>
      <c r="O31" s="95"/>
      <c r="P31" s="95">
        <f t="shared" si="1"/>
        <v>0</v>
      </c>
      <c r="Q31" s="95">
        <f t="shared" si="4"/>
        <v>0</v>
      </c>
      <c r="R31" s="95">
        <f t="shared" si="3"/>
        <v>0</v>
      </c>
      <c r="S31" s="95"/>
      <c r="T31" s="95"/>
      <c r="U31" s="95"/>
      <c r="V31" s="95"/>
      <c r="W31" s="95"/>
      <c r="X31" s="95"/>
      <c r="Y31" s="82"/>
    </row>
    <row r="32" spans="1:25" ht="21" customHeight="1" x14ac:dyDescent="0.15">
      <c r="A32" s="20"/>
      <c r="B32" s="22"/>
      <c r="C32" s="22"/>
      <c r="D32" s="55"/>
      <c r="E32" s="56" t="s">
        <v>421</v>
      </c>
      <c r="F32" s="39" t="s">
        <v>420</v>
      </c>
      <c r="G32" s="91"/>
      <c r="H32" s="91"/>
      <c r="I32" s="91"/>
      <c r="J32" s="91">
        <v>2000</v>
      </c>
      <c r="K32" s="91">
        <v>2000</v>
      </c>
      <c r="L32" s="91"/>
      <c r="M32" s="95">
        <v>4000</v>
      </c>
      <c r="N32" s="95">
        <v>4000</v>
      </c>
      <c r="O32" s="95"/>
      <c r="P32" s="95">
        <f t="shared" si="1"/>
        <v>2000</v>
      </c>
      <c r="Q32" s="95">
        <f t="shared" si="4"/>
        <v>2000</v>
      </c>
      <c r="R32" s="95">
        <f t="shared" si="3"/>
        <v>0</v>
      </c>
      <c r="S32" s="95">
        <v>4000</v>
      </c>
      <c r="T32" s="95">
        <v>4000</v>
      </c>
      <c r="U32" s="95"/>
      <c r="V32" s="95">
        <v>4000</v>
      </c>
      <c r="W32" s="95">
        <v>4000</v>
      </c>
      <c r="X32" s="95"/>
      <c r="Y32" s="82"/>
    </row>
    <row r="33" spans="1:25" ht="21" customHeight="1" x14ac:dyDescent="0.15">
      <c r="A33" s="20"/>
      <c r="B33" s="22"/>
      <c r="C33" s="22"/>
      <c r="D33" s="55"/>
      <c r="E33" s="56" t="s">
        <v>423</v>
      </c>
      <c r="F33" s="39" t="s">
        <v>424</v>
      </c>
      <c r="G33" s="91"/>
      <c r="H33" s="91"/>
      <c r="I33" s="91"/>
      <c r="J33" s="91">
        <v>2707</v>
      </c>
      <c r="K33" s="91">
        <v>2707</v>
      </c>
      <c r="L33" s="91"/>
      <c r="M33" s="95">
        <v>1700</v>
      </c>
      <c r="N33" s="95">
        <v>1700</v>
      </c>
      <c r="O33" s="95"/>
      <c r="P33" s="95">
        <f t="shared" si="1"/>
        <v>-1007</v>
      </c>
      <c r="Q33" s="95">
        <f t="shared" si="4"/>
        <v>-1007</v>
      </c>
      <c r="R33" s="95">
        <f t="shared" si="3"/>
        <v>0</v>
      </c>
      <c r="S33" s="95">
        <v>1700</v>
      </c>
      <c r="T33" s="95">
        <v>1700</v>
      </c>
      <c r="U33" s="95"/>
      <c r="V33" s="95">
        <v>1700</v>
      </c>
      <c r="W33" s="95">
        <v>1700</v>
      </c>
      <c r="X33" s="95"/>
      <c r="Y33" s="82"/>
    </row>
    <row r="34" spans="1:25" ht="21" customHeight="1" x14ac:dyDescent="0.15">
      <c r="A34" s="20"/>
      <c r="B34" s="22"/>
      <c r="C34" s="22"/>
      <c r="D34" s="55"/>
      <c r="E34" s="56" t="s">
        <v>428</v>
      </c>
      <c r="F34" s="39" t="s">
        <v>427</v>
      </c>
      <c r="G34" s="91"/>
      <c r="H34" s="91"/>
      <c r="I34" s="91"/>
      <c r="J34" s="91">
        <v>1752.4</v>
      </c>
      <c r="K34" s="91">
        <v>1752.4</v>
      </c>
      <c r="L34" s="91"/>
      <c r="M34" s="95">
        <v>1852.4</v>
      </c>
      <c r="N34" s="95">
        <v>1852.4</v>
      </c>
      <c r="O34" s="95"/>
      <c r="P34" s="95">
        <f t="shared" si="1"/>
        <v>100</v>
      </c>
      <c r="Q34" s="95">
        <f t="shared" si="4"/>
        <v>100</v>
      </c>
      <c r="R34" s="95">
        <f t="shared" si="3"/>
        <v>0</v>
      </c>
      <c r="S34" s="95">
        <v>1852.4</v>
      </c>
      <c r="T34" s="95">
        <v>1852.4</v>
      </c>
      <c r="U34" s="95"/>
      <c r="V34" s="95">
        <v>1852.4</v>
      </c>
      <c r="W34" s="95">
        <v>1852.4</v>
      </c>
      <c r="X34" s="95"/>
      <c r="Y34" s="82"/>
    </row>
    <row r="35" spans="1:25" ht="26.25" customHeight="1" x14ac:dyDescent="0.15">
      <c r="A35" s="20"/>
      <c r="B35" s="22"/>
      <c r="C35" s="22"/>
      <c r="D35" s="55"/>
      <c r="E35" s="56" t="s">
        <v>434</v>
      </c>
      <c r="F35" s="39" t="s">
        <v>433</v>
      </c>
      <c r="G35" s="91"/>
      <c r="H35" s="91"/>
      <c r="I35" s="91"/>
      <c r="J35" s="91">
        <v>600</v>
      </c>
      <c r="K35" s="91">
        <v>600</v>
      </c>
      <c r="L35" s="91"/>
      <c r="M35" s="95">
        <v>2200</v>
      </c>
      <c r="N35" s="95">
        <v>2200</v>
      </c>
      <c r="O35" s="95"/>
      <c r="P35" s="95">
        <f t="shared" si="1"/>
        <v>1600</v>
      </c>
      <c r="Q35" s="95">
        <f t="shared" si="4"/>
        <v>1600</v>
      </c>
      <c r="R35" s="95">
        <f t="shared" si="3"/>
        <v>0</v>
      </c>
      <c r="S35" s="95">
        <v>2200</v>
      </c>
      <c r="T35" s="95">
        <v>2200</v>
      </c>
      <c r="U35" s="95"/>
      <c r="V35" s="95">
        <v>2200</v>
      </c>
      <c r="W35" s="95">
        <v>2200</v>
      </c>
      <c r="X35" s="95"/>
      <c r="Y35" s="82"/>
    </row>
    <row r="36" spans="1:25" ht="21" customHeight="1" x14ac:dyDescent="0.15">
      <c r="A36" s="20"/>
      <c r="B36" s="22"/>
      <c r="C36" s="22"/>
      <c r="D36" s="55"/>
      <c r="E36" s="56" t="s">
        <v>438</v>
      </c>
      <c r="F36" s="39" t="s">
        <v>437</v>
      </c>
      <c r="G36" s="91"/>
      <c r="H36" s="91"/>
      <c r="I36" s="91"/>
      <c r="J36" s="91">
        <v>4240</v>
      </c>
      <c r="K36" s="91">
        <v>4240</v>
      </c>
      <c r="L36" s="91"/>
      <c r="M36" s="95">
        <v>5600</v>
      </c>
      <c r="N36" s="95">
        <v>5600</v>
      </c>
      <c r="O36" s="95"/>
      <c r="P36" s="95">
        <f t="shared" si="1"/>
        <v>1360</v>
      </c>
      <c r="Q36" s="95">
        <f t="shared" si="4"/>
        <v>1360</v>
      </c>
      <c r="R36" s="95">
        <f t="shared" si="3"/>
        <v>0</v>
      </c>
      <c r="S36" s="95">
        <v>5600</v>
      </c>
      <c r="T36" s="95">
        <v>5600</v>
      </c>
      <c r="U36" s="95"/>
      <c r="V36" s="95">
        <v>5600</v>
      </c>
      <c r="W36" s="95">
        <v>5600</v>
      </c>
      <c r="X36" s="95"/>
      <c r="Y36" s="82"/>
    </row>
    <row r="37" spans="1:25" ht="21" customHeight="1" x14ac:dyDescent="0.15">
      <c r="A37" s="20"/>
      <c r="B37" s="22"/>
      <c r="C37" s="22"/>
      <c r="D37" s="55"/>
      <c r="E37" s="56" t="s">
        <v>440</v>
      </c>
      <c r="F37" s="39" t="s">
        <v>439</v>
      </c>
      <c r="G37" s="91"/>
      <c r="H37" s="91"/>
      <c r="I37" s="91"/>
      <c r="J37" s="91">
        <v>25357.200000000001</v>
      </c>
      <c r="K37" s="91">
        <v>25357.200000000001</v>
      </c>
      <c r="L37" s="91"/>
      <c r="M37" s="95">
        <v>2600</v>
      </c>
      <c r="N37" s="95">
        <v>2600</v>
      </c>
      <c r="O37" s="95"/>
      <c r="P37" s="95">
        <f t="shared" si="1"/>
        <v>-22757.200000000001</v>
      </c>
      <c r="Q37" s="95">
        <f t="shared" si="4"/>
        <v>-22757.200000000001</v>
      </c>
      <c r="R37" s="95">
        <f t="shared" si="3"/>
        <v>0</v>
      </c>
      <c r="S37" s="95">
        <v>2600</v>
      </c>
      <c r="T37" s="95">
        <v>2600</v>
      </c>
      <c r="U37" s="95"/>
      <c r="V37" s="95">
        <v>2600</v>
      </c>
      <c r="W37" s="95">
        <v>2600</v>
      </c>
      <c r="X37" s="95"/>
      <c r="Y37" s="82"/>
    </row>
    <row r="38" spans="1:25" ht="21" customHeight="1" x14ac:dyDescent="0.15">
      <c r="A38" s="20"/>
      <c r="B38" s="22"/>
      <c r="C38" s="22"/>
      <c r="D38" s="55"/>
      <c r="E38" s="56" t="s">
        <v>442</v>
      </c>
      <c r="F38" s="39" t="s">
        <v>441</v>
      </c>
      <c r="G38" s="91"/>
      <c r="H38" s="91"/>
      <c r="I38" s="91"/>
      <c r="J38" s="91">
        <v>1880</v>
      </c>
      <c r="K38" s="91">
        <v>1880</v>
      </c>
      <c r="L38" s="91"/>
      <c r="M38" s="95">
        <v>1880</v>
      </c>
      <c r="N38" s="95">
        <v>1880</v>
      </c>
      <c r="O38" s="95"/>
      <c r="P38" s="95">
        <f t="shared" si="1"/>
        <v>0</v>
      </c>
      <c r="Q38" s="95">
        <f t="shared" si="4"/>
        <v>0</v>
      </c>
      <c r="R38" s="95">
        <f t="shared" si="3"/>
        <v>0</v>
      </c>
      <c r="S38" s="95">
        <v>1880</v>
      </c>
      <c r="T38" s="95">
        <v>1880</v>
      </c>
      <c r="U38" s="95"/>
      <c r="V38" s="95">
        <v>1880</v>
      </c>
      <c r="W38" s="95">
        <v>1880</v>
      </c>
      <c r="X38" s="95"/>
      <c r="Y38" s="82"/>
    </row>
    <row r="39" spans="1:25" ht="21" customHeight="1" x14ac:dyDescent="0.15">
      <c r="A39" s="20"/>
      <c r="B39" s="22"/>
      <c r="C39" s="22"/>
      <c r="D39" s="55"/>
      <c r="E39" s="56" t="s">
        <v>444</v>
      </c>
      <c r="F39" s="39" t="s">
        <v>445</v>
      </c>
      <c r="G39" s="91"/>
      <c r="H39" s="91"/>
      <c r="I39" s="91"/>
      <c r="J39" s="91"/>
      <c r="K39" s="91"/>
      <c r="L39" s="91"/>
      <c r="M39" s="95">
        <v>2000</v>
      </c>
      <c r="N39" s="95">
        <v>2000</v>
      </c>
      <c r="O39" s="95"/>
      <c r="P39" s="95">
        <f t="shared" si="1"/>
        <v>2000</v>
      </c>
      <c r="Q39" s="95">
        <f t="shared" si="4"/>
        <v>2000</v>
      </c>
      <c r="R39" s="95">
        <f t="shared" si="3"/>
        <v>0</v>
      </c>
      <c r="S39" s="95">
        <v>2000</v>
      </c>
      <c r="T39" s="95">
        <v>2000</v>
      </c>
      <c r="U39" s="95"/>
      <c r="V39" s="95">
        <v>2000</v>
      </c>
      <c r="W39" s="95">
        <v>2000</v>
      </c>
      <c r="X39" s="95"/>
      <c r="Y39" s="82"/>
    </row>
    <row r="40" spans="1:25" ht="27" customHeight="1" x14ac:dyDescent="0.15">
      <c r="A40" s="20"/>
      <c r="B40" s="22"/>
      <c r="C40" s="22"/>
      <c r="D40" s="55"/>
      <c r="E40" s="56" t="s">
        <v>458</v>
      </c>
      <c r="F40" s="39" t="s">
        <v>459</v>
      </c>
      <c r="G40" s="91"/>
      <c r="H40" s="91"/>
      <c r="I40" s="91"/>
      <c r="J40" s="91"/>
      <c r="K40" s="91"/>
      <c r="L40" s="91"/>
      <c r="M40" s="95"/>
      <c r="N40" s="95"/>
      <c r="O40" s="95"/>
      <c r="P40" s="95">
        <f t="shared" si="1"/>
        <v>0</v>
      </c>
      <c r="Q40" s="95"/>
      <c r="R40" s="95"/>
      <c r="S40" s="95"/>
      <c r="T40" s="95"/>
      <c r="U40" s="95"/>
      <c r="V40" s="95"/>
      <c r="W40" s="95"/>
      <c r="X40" s="95"/>
      <c r="Y40" s="82"/>
    </row>
    <row r="41" spans="1:25" ht="27" customHeight="1" x14ac:dyDescent="0.15">
      <c r="A41" s="20"/>
      <c r="B41" s="22"/>
      <c r="C41" s="22"/>
      <c r="D41" s="55"/>
      <c r="E41" s="56" t="s">
        <v>473</v>
      </c>
      <c r="F41" s="39" t="s">
        <v>474</v>
      </c>
      <c r="G41" s="91"/>
      <c r="H41" s="91"/>
      <c r="I41" s="91"/>
      <c r="J41" s="91"/>
      <c r="K41" s="91"/>
      <c r="L41" s="91"/>
      <c r="M41" s="95"/>
      <c r="N41" s="95"/>
      <c r="O41" s="95"/>
      <c r="P41" s="95">
        <f t="shared" si="1"/>
        <v>0</v>
      </c>
      <c r="Q41" s="95"/>
      <c r="R41" s="95"/>
      <c r="S41" s="95"/>
      <c r="T41" s="95"/>
      <c r="U41" s="95"/>
      <c r="V41" s="95"/>
      <c r="W41" s="95"/>
      <c r="X41" s="95"/>
      <c r="Y41" s="82"/>
    </row>
    <row r="42" spans="1:25" ht="21" customHeight="1" x14ac:dyDescent="0.15">
      <c r="A42" s="20"/>
      <c r="B42" s="22"/>
      <c r="C42" s="22"/>
      <c r="D42" s="55"/>
      <c r="E42" s="56" t="s">
        <v>491</v>
      </c>
      <c r="F42" s="39" t="s">
        <v>492</v>
      </c>
      <c r="G42" s="91"/>
      <c r="H42" s="91"/>
      <c r="I42" s="91"/>
      <c r="J42" s="91"/>
      <c r="K42" s="91"/>
      <c r="L42" s="91"/>
      <c r="M42" s="95"/>
      <c r="N42" s="95"/>
      <c r="O42" s="95"/>
      <c r="P42" s="95">
        <f t="shared" si="1"/>
        <v>0</v>
      </c>
      <c r="Q42" s="95"/>
      <c r="R42" s="95"/>
      <c r="S42" s="95"/>
      <c r="T42" s="95"/>
      <c r="U42" s="95"/>
      <c r="V42" s="95"/>
      <c r="W42" s="95"/>
      <c r="X42" s="95"/>
      <c r="Y42" s="82"/>
    </row>
    <row r="43" spans="1:25" ht="21" customHeight="1" x14ac:dyDescent="0.15">
      <c r="A43" s="20"/>
      <c r="B43" s="22"/>
      <c r="C43" s="22"/>
      <c r="D43" s="55"/>
      <c r="E43" s="56" t="s">
        <v>503</v>
      </c>
      <c r="F43" s="39" t="s">
        <v>504</v>
      </c>
      <c r="G43" s="91"/>
      <c r="H43" s="91"/>
      <c r="I43" s="91"/>
      <c r="J43" s="91">
        <v>1000</v>
      </c>
      <c r="K43" s="91">
        <v>1000</v>
      </c>
      <c r="L43" s="91"/>
      <c r="M43" s="95">
        <v>500</v>
      </c>
      <c r="N43" s="95">
        <v>500</v>
      </c>
      <c r="O43" s="95"/>
      <c r="P43" s="95">
        <f t="shared" si="1"/>
        <v>-500</v>
      </c>
      <c r="Q43" s="95">
        <f t="shared" ref="Q43:Q46" si="5">N43-K43</f>
        <v>-500</v>
      </c>
      <c r="R43" s="95"/>
      <c r="S43" s="95">
        <v>500</v>
      </c>
      <c r="T43" s="95">
        <v>500</v>
      </c>
      <c r="U43" s="95"/>
      <c r="V43" s="95">
        <v>500</v>
      </c>
      <c r="W43" s="95">
        <v>500</v>
      </c>
      <c r="X43" s="95"/>
      <c r="Y43" s="82"/>
    </row>
    <row r="44" spans="1:25" ht="21" customHeight="1" x14ac:dyDescent="0.15">
      <c r="A44" s="20"/>
      <c r="B44" s="22"/>
      <c r="C44" s="22"/>
      <c r="D44" s="55"/>
      <c r="E44" s="56" t="s">
        <v>508</v>
      </c>
      <c r="F44" s="39" t="s">
        <v>509</v>
      </c>
      <c r="G44" s="91"/>
      <c r="H44" s="91"/>
      <c r="I44" s="91"/>
      <c r="J44" s="91"/>
      <c r="K44" s="91"/>
      <c r="L44" s="91"/>
      <c r="M44" s="95"/>
      <c r="N44" s="95"/>
      <c r="O44" s="95"/>
      <c r="P44" s="95">
        <f t="shared" si="1"/>
        <v>0</v>
      </c>
      <c r="Q44" s="95">
        <f t="shared" si="5"/>
        <v>0</v>
      </c>
      <c r="R44" s="95"/>
      <c r="S44" s="95"/>
      <c r="T44" s="95"/>
      <c r="U44" s="95"/>
      <c r="V44" s="95"/>
      <c r="W44" s="95"/>
      <c r="X44" s="95"/>
      <c r="Y44" s="82"/>
    </row>
    <row r="45" spans="1:25" ht="21" customHeight="1" x14ac:dyDescent="0.15">
      <c r="A45" s="20"/>
      <c r="B45" s="22"/>
      <c r="C45" s="22"/>
      <c r="D45" s="55"/>
      <c r="E45" s="56" t="s">
        <v>530</v>
      </c>
      <c r="F45" s="39" t="s">
        <v>529</v>
      </c>
      <c r="G45" s="91"/>
      <c r="H45" s="91"/>
      <c r="I45" s="91"/>
      <c r="J45" s="91">
        <v>24000</v>
      </c>
      <c r="K45" s="91"/>
      <c r="L45" s="91">
        <v>24000</v>
      </c>
      <c r="M45" s="91">
        <v>25000</v>
      </c>
      <c r="N45" s="95"/>
      <c r="O45" s="95">
        <v>25000</v>
      </c>
      <c r="P45" s="95">
        <f t="shared" si="1"/>
        <v>0</v>
      </c>
      <c r="Q45" s="95">
        <f t="shared" si="5"/>
        <v>0</v>
      </c>
      <c r="R45" s="95"/>
      <c r="S45" s="91">
        <v>25000</v>
      </c>
      <c r="T45" s="95"/>
      <c r="U45" s="95">
        <v>25000</v>
      </c>
      <c r="V45" s="91">
        <v>25000</v>
      </c>
      <c r="W45" s="95"/>
      <c r="X45" s="95">
        <v>25000</v>
      </c>
      <c r="Y45" s="82"/>
    </row>
    <row r="46" spans="1:25" ht="21" customHeight="1" x14ac:dyDescent="0.15">
      <c r="A46" s="20"/>
      <c r="B46" s="22"/>
      <c r="C46" s="22"/>
      <c r="D46" s="55"/>
      <c r="E46" s="56" t="s">
        <v>532</v>
      </c>
      <c r="F46" s="39" t="s">
        <v>531</v>
      </c>
      <c r="G46" s="91"/>
      <c r="H46" s="91"/>
      <c r="I46" s="91"/>
      <c r="J46" s="91">
        <v>4000</v>
      </c>
      <c r="K46" s="91"/>
      <c r="L46" s="91">
        <v>4000</v>
      </c>
      <c r="M46" s="95">
        <v>4000</v>
      </c>
      <c r="N46" s="95"/>
      <c r="O46" s="95">
        <v>4000</v>
      </c>
      <c r="P46" s="95">
        <f t="shared" si="1"/>
        <v>0</v>
      </c>
      <c r="Q46" s="95">
        <f t="shared" si="5"/>
        <v>0</v>
      </c>
      <c r="R46" s="95"/>
      <c r="S46" s="95">
        <v>4000</v>
      </c>
      <c r="T46" s="95"/>
      <c r="U46" s="95">
        <v>4000</v>
      </c>
      <c r="V46" s="95">
        <v>4000</v>
      </c>
      <c r="W46" s="95"/>
      <c r="X46" s="95">
        <v>4000</v>
      </c>
      <c r="Y46" s="82"/>
    </row>
    <row r="47" spans="1:25" ht="21" customHeight="1" x14ac:dyDescent="0.15">
      <c r="A47" s="20"/>
      <c r="B47" s="22"/>
      <c r="C47" s="22"/>
      <c r="D47" s="55"/>
      <c r="E47" s="56" t="s">
        <v>534</v>
      </c>
      <c r="F47" s="39" t="s">
        <v>535</v>
      </c>
      <c r="G47" s="91"/>
      <c r="H47" s="91"/>
      <c r="I47" s="91"/>
      <c r="J47" s="91"/>
      <c r="K47" s="91"/>
      <c r="L47" s="91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82"/>
    </row>
    <row r="48" spans="1:25" ht="21" customHeight="1" x14ac:dyDescent="0.15">
      <c r="A48" s="20"/>
      <c r="B48" s="22"/>
      <c r="C48" s="22"/>
      <c r="D48" s="55"/>
      <c r="E48" s="56" t="s">
        <v>539</v>
      </c>
      <c r="F48" s="39" t="s">
        <v>538</v>
      </c>
      <c r="G48" s="91"/>
      <c r="H48" s="91"/>
      <c r="I48" s="91"/>
      <c r="J48" s="91"/>
      <c r="K48" s="91"/>
      <c r="L48" s="91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82"/>
    </row>
    <row r="49" spans="1:25" s="6" customFormat="1" ht="27" customHeight="1" x14ac:dyDescent="0.15">
      <c r="A49" s="10"/>
      <c r="B49" s="11"/>
      <c r="C49" s="11"/>
      <c r="D49" s="45"/>
      <c r="E49" s="57" t="s">
        <v>598</v>
      </c>
      <c r="F49" s="60"/>
      <c r="G49" s="109"/>
      <c r="H49" s="109"/>
      <c r="I49" s="109"/>
      <c r="J49" s="109"/>
      <c r="K49" s="109"/>
      <c r="L49" s="109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81"/>
    </row>
    <row r="50" spans="1:25" s="6" customFormat="1" ht="27.75" customHeight="1" x14ac:dyDescent="0.15">
      <c r="A50" s="10"/>
      <c r="B50" s="11"/>
      <c r="C50" s="11"/>
      <c r="D50" s="45"/>
      <c r="E50" s="59" t="s">
        <v>432</v>
      </c>
      <c r="F50" s="12" t="s">
        <v>431</v>
      </c>
      <c r="G50" s="94"/>
      <c r="H50" s="94"/>
      <c r="I50" s="94"/>
      <c r="J50" s="94"/>
      <c r="K50" s="94"/>
      <c r="L50" s="94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81"/>
    </row>
    <row r="51" spans="1:25" s="6" customFormat="1" ht="20.25" customHeight="1" x14ac:dyDescent="0.15">
      <c r="A51" s="10"/>
      <c r="B51" s="11"/>
      <c r="C51" s="11"/>
      <c r="D51" s="45"/>
      <c r="E51" s="59" t="s">
        <v>524</v>
      </c>
      <c r="F51" s="12" t="s">
        <v>523</v>
      </c>
      <c r="G51" s="94"/>
      <c r="H51" s="94"/>
      <c r="I51" s="94"/>
      <c r="J51" s="94"/>
      <c r="K51" s="94"/>
      <c r="L51" s="94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81"/>
    </row>
    <row r="52" spans="1:25" s="6" customFormat="1" ht="20.25" customHeight="1" x14ac:dyDescent="0.15">
      <c r="A52" s="10"/>
      <c r="B52" s="11"/>
      <c r="C52" s="11"/>
      <c r="D52" s="45"/>
      <c r="E52" s="59" t="s">
        <v>526</v>
      </c>
      <c r="F52" s="12" t="s">
        <v>525</v>
      </c>
      <c r="G52" s="94"/>
      <c r="H52" s="94"/>
      <c r="I52" s="94"/>
      <c r="J52" s="94"/>
      <c r="K52" s="94"/>
      <c r="L52" s="94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81"/>
    </row>
    <row r="53" spans="1:25" ht="18.75" customHeight="1" x14ac:dyDescent="0.15">
      <c r="A53" s="38" t="s">
        <v>205</v>
      </c>
      <c r="B53" s="39" t="s">
        <v>196</v>
      </c>
      <c r="C53" s="39" t="s">
        <v>200</v>
      </c>
      <c r="D53" s="39" t="s">
        <v>206</v>
      </c>
      <c r="E53" s="56" t="s">
        <v>207</v>
      </c>
      <c r="F53" s="55"/>
      <c r="G53" s="91"/>
      <c r="H53" s="91"/>
      <c r="I53" s="91"/>
      <c r="J53" s="91"/>
      <c r="K53" s="91"/>
      <c r="L53" s="91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82"/>
    </row>
    <row r="54" spans="1:25" ht="12.75" customHeight="1" x14ac:dyDescent="0.15">
      <c r="A54" s="20"/>
      <c r="B54" s="22"/>
      <c r="C54" s="22"/>
      <c r="D54" s="55"/>
      <c r="E54" s="56" t="s">
        <v>5</v>
      </c>
      <c r="F54" s="55"/>
      <c r="G54" s="91"/>
      <c r="H54" s="91"/>
      <c r="I54" s="91"/>
      <c r="J54" s="91"/>
      <c r="K54" s="91"/>
      <c r="L54" s="91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82"/>
    </row>
    <row r="55" spans="1:25" s="6" customFormat="1" ht="39" customHeight="1" x14ac:dyDescent="0.15">
      <c r="A55" s="10"/>
      <c r="B55" s="11"/>
      <c r="C55" s="11"/>
      <c r="D55" s="45"/>
      <c r="E55" s="57" t="s">
        <v>599</v>
      </c>
      <c r="F55" s="60"/>
      <c r="G55" s="109"/>
      <c r="H55" s="109"/>
      <c r="I55" s="109"/>
      <c r="J55" s="109"/>
      <c r="K55" s="109"/>
      <c r="L55" s="109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81"/>
    </row>
    <row r="56" spans="1:25" s="6" customFormat="1" ht="20.25" customHeight="1" x14ac:dyDescent="0.15">
      <c r="A56" s="10"/>
      <c r="B56" s="11"/>
      <c r="C56" s="11"/>
      <c r="D56" s="45"/>
      <c r="E56" s="59" t="s">
        <v>423</v>
      </c>
      <c r="F56" s="12" t="s">
        <v>424</v>
      </c>
      <c r="G56" s="94"/>
      <c r="H56" s="94"/>
      <c r="I56" s="94"/>
      <c r="J56" s="94"/>
      <c r="K56" s="94"/>
      <c r="L56" s="94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81"/>
    </row>
    <row r="57" spans="1:25" s="6" customFormat="1" ht="21" customHeight="1" x14ac:dyDescent="0.15">
      <c r="A57" s="15" t="s">
        <v>208</v>
      </c>
      <c r="B57" s="12" t="s">
        <v>196</v>
      </c>
      <c r="C57" s="12" t="s">
        <v>206</v>
      </c>
      <c r="D57" s="12" t="s">
        <v>197</v>
      </c>
      <c r="E57" s="57" t="s">
        <v>209</v>
      </c>
      <c r="F57" s="58"/>
      <c r="G57" s="110">
        <v>11565.9</v>
      </c>
      <c r="H57" s="110">
        <v>11565.9</v>
      </c>
      <c r="I57" s="108"/>
      <c r="J57" s="108">
        <v>7743.5</v>
      </c>
      <c r="K57" s="108">
        <v>7743.5</v>
      </c>
      <c r="L57" s="108"/>
      <c r="M57" s="95">
        <v>7743.5</v>
      </c>
      <c r="N57" s="95">
        <v>7743.5</v>
      </c>
      <c r="O57" s="95"/>
      <c r="P57" s="95">
        <f t="shared" si="1"/>
        <v>0</v>
      </c>
      <c r="Q57" s="95">
        <f t="shared" ref="Q57:Q59" si="6">N57-K57</f>
        <v>0</v>
      </c>
      <c r="R57" s="95"/>
      <c r="S57" s="95">
        <v>7743.5</v>
      </c>
      <c r="T57" s="95">
        <v>7743.5</v>
      </c>
      <c r="U57" s="95"/>
      <c r="V57" s="95">
        <v>7743.5</v>
      </c>
      <c r="W57" s="95">
        <v>7743.5</v>
      </c>
      <c r="X57" s="95"/>
      <c r="Y57" s="81"/>
    </row>
    <row r="58" spans="1:25" ht="12.75" customHeight="1" x14ac:dyDescent="0.15">
      <c r="A58" s="20"/>
      <c r="B58" s="22"/>
      <c r="C58" s="22"/>
      <c r="D58" s="55"/>
      <c r="E58" s="56" t="s">
        <v>202</v>
      </c>
      <c r="F58" s="55"/>
      <c r="G58" s="91"/>
      <c r="H58" s="91"/>
      <c r="I58" s="91"/>
      <c r="J58" s="91"/>
      <c r="K58" s="91"/>
      <c r="L58" s="91"/>
      <c r="M58" s="95"/>
      <c r="N58" s="95"/>
      <c r="O58" s="95"/>
      <c r="P58" s="95">
        <f t="shared" si="1"/>
        <v>0</v>
      </c>
      <c r="Q58" s="95"/>
      <c r="R58" s="95"/>
      <c r="S58" s="95"/>
      <c r="T58" s="95"/>
      <c r="U58" s="95"/>
      <c r="V58" s="95"/>
      <c r="W58" s="95"/>
      <c r="X58" s="95"/>
      <c r="Y58" s="82"/>
    </row>
    <row r="59" spans="1:25" ht="12.75" customHeight="1" x14ac:dyDescent="0.15">
      <c r="A59" s="38" t="s">
        <v>210</v>
      </c>
      <c r="B59" s="39" t="s">
        <v>196</v>
      </c>
      <c r="C59" s="39" t="s">
        <v>206</v>
      </c>
      <c r="D59" s="39" t="s">
        <v>200</v>
      </c>
      <c r="E59" s="56" t="s">
        <v>211</v>
      </c>
      <c r="F59" s="55"/>
      <c r="G59" s="91">
        <v>11565.9</v>
      </c>
      <c r="H59" s="91">
        <v>11565.9</v>
      </c>
      <c r="I59" s="91"/>
      <c r="J59" s="91">
        <v>7743.5</v>
      </c>
      <c r="K59" s="91">
        <v>7743.5</v>
      </c>
      <c r="L59" s="91"/>
      <c r="M59" s="95">
        <v>7743.5</v>
      </c>
      <c r="N59" s="95">
        <v>7743.5</v>
      </c>
      <c r="O59" s="95"/>
      <c r="P59" s="95">
        <f t="shared" si="1"/>
        <v>0</v>
      </c>
      <c r="Q59" s="95">
        <f t="shared" si="6"/>
        <v>0</v>
      </c>
      <c r="R59" s="95"/>
      <c r="S59" s="95">
        <v>7743.5</v>
      </c>
      <c r="T59" s="95">
        <v>7743.5</v>
      </c>
      <c r="U59" s="95"/>
      <c r="V59" s="95">
        <v>7743.5</v>
      </c>
      <c r="W59" s="95">
        <v>7743.5</v>
      </c>
      <c r="X59" s="95"/>
      <c r="Y59" s="82"/>
    </row>
    <row r="60" spans="1:25" ht="12.75" customHeight="1" x14ac:dyDescent="0.15">
      <c r="A60" s="20"/>
      <c r="B60" s="22"/>
      <c r="C60" s="22"/>
      <c r="D60" s="55"/>
      <c r="E60" s="56" t="s">
        <v>5</v>
      </c>
      <c r="F60" s="55"/>
      <c r="G60" s="91"/>
      <c r="H60" s="91"/>
      <c r="I60" s="91"/>
      <c r="J60" s="91"/>
      <c r="K60" s="91"/>
      <c r="L60" s="91"/>
      <c r="M60" s="95"/>
      <c r="N60" s="95"/>
      <c r="O60" s="95"/>
      <c r="P60" s="95">
        <f t="shared" si="1"/>
        <v>0</v>
      </c>
      <c r="Q60" s="95"/>
      <c r="R60" s="95"/>
      <c r="S60" s="95"/>
      <c r="T60" s="95"/>
      <c r="U60" s="95"/>
      <c r="V60" s="95"/>
      <c r="W60" s="95"/>
      <c r="X60" s="95"/>
      <c r="Y60" s="82"/>
    </row>
    <row r="61" spans="1:25" s="6" customFormat="1" ht="46.5" customHeight="1" x14ac:dyDescent="0.15">
      <c r="A61" s="10"/>
      <c r="B61" s="11"/>
      <c r="C61" s="11"/>
      <c r="D61" s="45"/>
      <c r="E61" s="57" t="s">
        <v>600</v>
      </c>
      <c r="F61" s="60"/>
      <c r="G61" s="109"/>
      <c r="H61" s="109"/>
      <c r="I61" s="109"/>
      <c r="J61" s="109"/>
      <c r="K61" s="109"/>
      <c r="L61" s="109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81"/>
    </row>
    <row r="62" spans="1:25" ht="12.75" customHeight="1" x14ac:dyDescent="0.15">
      <c r="A62" s="20"/>
      <c r="B62" s="22"/>
      <c r="C62" s="22"/>
      <c r="D62" s="55"/>
      <c r="E62" s="56" t="s">
        <v>385</v>
      </c>
      <c r="F62" s="39" t="s">
        <v>384</v>
      </c>
      <c r="G62" s="91"/>
      <c r="H62" s="91"/>
      <c r="I62" s="91"/>
      <c r="J62" s="91"/>
      <c r="K62" s="91"/>
      <c r="L62" s="91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82"/>
    </row>
    <row r="63" spans="1:25" ht="12.75" customHeight="1" x14ac:dyDescent="0.15">
      <c r="A63" s="20"/>
      <c r="B63" s="22"/>
      <c r="C63" s="22"/>
      <c r="D63" s="55"/>
      <c r="E63" s="56" t="s">
        <v>508</v>
      </c>
      <c r="F63" s="39" t="s">
        <v>509</v>
      </c>
      <c r="G63" s="91"/>
      <c r="H63" s="110"/>
      <c r="I63" s="91"/>
      <c r="J63" s="91"/>
      <c r="K63" s="91"/>
      <c r="L63" s="91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82"/>
    </row>
    <row r="64" spans="1:25" s="6" customFormat="1" ht="41.25" customHeight="1" x14ac:dyDescent="0.15">
      <c r="A64" s="15" t="s">
        <v>212</v>
      </c>
      <c r="B64" s="12" t="s">
        <v>196</v>
      </c>
      <c r="C64" s="12" t="s">
        <v>213</v>
      </c>
      <c r="D64" s="12" t="s">
        <v>197</v>
      </c>
      <c r="E64" s="57" t="s">
        <v>214</v>
      </c>
      <c r="F64" s="58"/>
      <c r="G64" s="103">
        <f>G58-G70</f>
        <v>0</v>
      </c>
      <c r="H64" s="103">
        <f>H58-H70</f>
        <v>0</v>
      </c>
      <c r="I64" s="108"/>
      <c r="J64" s="108"/>
      <c r="K64" s="108"/>
      <c r="L64" s="108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81"/>
    </row>
    <row r="65" spans="1:25" ht="12.75" customHeight="1" x14ac:dyDescent="0.15">
      <c r="A65" s="20"/>
      <c r="B65" s="22"/>
      <c r="C65" s="22"/>
      <c r="D65" s="55"/>
      <c r="E65" s="56" t="s">
        <v>202</v>
      </c>
      <c r="F65" s="55"/>
      <c r="G65" s="91"/>
      <c r="H65" s="91"/>
      <c r="I65" s="91"/>
      <c r="J65" s="91"/>
      <c r="K65" s="91"/>
      <c r="L65" s="91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82"/>
    </row>
    <row r="66" spans="1:25" s="6" customFormat="1" ht="29.25" customHeight="1" x14ac:dyDescent="0.15">
      <c r="A66" s="15" t="s">
        <v>215</v>
      </c>
      <c r="B66" s="12" t="s">
        <v>196</v>
      </c>
      <c r="C66" s="12" t="s">
        <v>213</v>
      </c>
      <c r="D66" s="12" t="s">
        <v>200</v>
      </c>
      <c r="E66" s="59" t="s">
        <v>214</v>
      </c>
      <c r="F66" s="45"/>
      <c r="G66" s="94"/>
      <c r="H66" s="94"/>
      <c r="I66" s="94"/>
      <c r="J66" s="94"/>
      <c r="K66" s="94"/>
      <c r="L66" s="94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81"/>
    </row>
    <row r="67" spans="1:25" ht="12.75" customHeight="1" x14ac:dyDescent="0.15">
      <c r="A67" s="20"/>
      <c r="B67" s="22"/>
      <c r="C67" s="22"/>
      <c r="D67" s="55"/>
      <c r="E67" s="56" t="s">
        <v>5</v>
      </c>
      <c r="F67" s="55"/>
      <c r="G67" s="91"/>
      <c r="H67" s="91"/>
      <c r="I67" s="91"/>
      <c r="J67" s="91"/>
      <c r="K67" s="91"/>
      <c r="L67" s="91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82"/>
    </row>
    <row r="68" spans="1:25" ht="20.25" customHeight="1" x14ac:dyDescent="0.15">
      <c r="A68" s="20"/>
      <c r="B68" s="22"/>
      <c r="C68" s="22"/>
      <c r="D68" s="55"/>
      <c r="E68" s="61" t="s">
        <v>601</v>
      </c>
      <c r="F68" s="62"/>
      <c r="G68" s="110"/>
      <c r="H68" s="110"/>
      <c r="I68" s="110"/>
      <c r="J68" s="110"/>
      <c r="K68" s="110"/>
      <c r="L68" s="110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82"/>
    </row>
    <row r="69" spans="1:25" s="6" customFormat="1" ht="22.5" customHeight="1" x14ac:dyDescent="0.15">
      <c r="A69" s="10"/>
      <c r="B69" s="11"/>
      <c r="C69" s="11"/>
      <c r="D69" s="45"/>
      <c r="E69" s="59" t="s">
        <v>541</v>
      </c>
      <c r="F69" s="12" t="s">
        <v>540</v>
      </c>
      <c r="G69" s="94"/>
      <c r="H69" s="94"/>
      <c r="I69" s="94"/>
      <c r="J69" s="94"/>
      <c r="K69" s="94"/>
      <c r="L69" s="94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81"/>
    </row>
    <row r="70" spans="1:25" ht="27" customHeight="1" x14ac:dyDescent="0.15">
      <c r="A70" s="20"/>
      <c r="B70" s="22"/>
      <c r="C70" s="22"/>
      <c r="D70" s="55"/>
      <c r="E70" s="61" t="s">
        <v>602</v>
      </c>
      <c r="F70" s="62"/>
      <c r="G70" s="110"/>
      <c r="H70" s="110"/>
      <c r="I70" s="110"/>
      <c r="J70" s="110"/>
      <c r="K70" s="110"/>
      <c r="L70" s="110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82"/>
    </row>
    <row r="71" spans="1:25" s="6" customFormat="1" ht="22.5" customHeight="1" x14ac:dyDescent="0.15">
      <c r="A71" s="10"/>
      <c r="B71" s="11"/>
      <c r="C71" s="11"/>
      <c r="D71" s="45"/>
      <c r="E71" s="59" t="s">
        <v>541</v>
      </c>
      <c r="F71" s="12" t="s">
        <v>540</v>
      </c>
      <c r="G71" s="94"/>
      <c r="H71" s="94"/>
      <c r="I71" s="94"/>
      <c r="J71" s="94"/>
      <c r="K71" s="94"/>
      <c r="L71" s="94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81"/>
    </row>
    <row r="72" spans="1:25" ht="26.25" customHeight="1" x14ac:dyDescent="0.15">
      <c r="A72" s="20"/>
      <c r="B72" s="22"/>
      <c r="C72" s="22"/>
      <c r="D72" s="55"/>
      <c r="E72" s="61" t="s">
        <v>603</v>
      </c>
      <c r="F72" s="62"/>
      <c r="G72" s="110"/>
      <c r="H72" s="110"/>
      <c r="I72" s="110"/>
      <c r="J72" s="110"/>
      <c r="K72" s="110"/>
      <c r="L72" s="110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82"/>
    </row>
    <row r="73" spans="1:25" s="6" customFormat="1" ht="22.5" customHeight="1" x14ac:dyDescent="0.15">
      <c r="A73" s="10"/>
      <c r="B73" s="11"/>
      <c r="C73" s="11"/>
      <c r="D73" s="45"/>
      <c r="E73" s="59" t="s">
        <v>541</v>
      </c>
      <c r="F73" s="12" t="s">
        <v>540</v>
      </c>
      <c r="G73" s="94"/>
      <c r="H73" s="94"/>
      <c r="I73" s="94"/>
      <c r="J73" s="94"/>
      <c r="K73" s="94"/>
      <c r="L73" s="94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81"/>
    </row>
    <row r="74" spans="1:25" ht="24.75" customHeight="1" x14ac:dyDescent="0.15">
      <c r="A74" s="38" t="s">
        <v>216</v>
      </c>
      <c r="B74" s="39" t="s">
        <v>196</v>
      </c>
      <c r="C74" s="39" t="s">
        <v>217</v>
      </c>
      <c r="D74" s="39" t="s">
        <v>197</v>
      </c>
      <c r="E74" s="61" t="s">
        <v>218</v>
      </c>
      <c r="F74" s="63"/>
      <c r="G74" s="111">
        <f>H74+I74</f>
        <v>94124.9</v>
      </c>
      <c r="H74" s="103">
        <v>25798.7</v>
      </c>
      <c r="I74" s="103">
        <v>68326.2</v>
      </c>
      <c r="J74" s="111">
        <v>76196.5</v>
      </c>
      <c r="K74" s="111">
        <v>59095</v>
      </c>
      <c r="L74" s="111">
        <v>17101.5</v>
      </c>
      <c r="M74" s="89">
        <f>N74+O74</f>
        <v>112095</v>
      </c>
      <c r="N74" s="89">
        <v>69095</v>
      </c>
      <c r="O74" s="89">
        <v>43000</v>
      </c>
      <c r="P74" s="89">
        <f t="shared" si="1"/>
        <v>35898.5</v>
      </c>
      <c r="Q74" s="89">
        <f t="shared" ref="Q74:R74" si="7">N74-K74</f>
        <v>10000</v>
      </c>
      <c r="R74" s="89">
        <f t="shared" si="7"/>
        <v>25898.5</v>
      </c>
      <c r="S74" s="89">
        <f>T74+U74</f>
        <v>112095</v>
      </c>
      <c r="T74" s="89">
        <v>69095</v>
      </c>
      <c r="U74" s="89">
        <v>43000</v>
      </c>
      <c r="V74" s="89">
        <f>W74+X74</f>
        <v>112095</v>
      </c>
      <c r="W74" s="89">
        <v>69095</v>
      </c>
      <c r="X74" s="89">
        <v>43000</v>
      </c>
      <c r="Y74" s="82"/>
    </row>
    <row r="75" spans="1:25" ht="12.75" customHeight="1" x14ac:dyDescent="0.15">
      <c r="A75" s="20"/>
      <c r="B75" s="22"/>
      <c r="C75" s="22"/>
      <c r="D75" s="55"/>
      <c r="E75" s="56" t="s">
        <v>202</v>
      </c>
      <c r="F75" s="55"/>
      <c r="G75" s="91"/>
      <c r="H75" s="91"/>
      <c r="I75" s="91"/>
      <c r="J75" s="91"/>
      <c r="K75" s="91"/>
      <c r="L75" s="91"/>
      <c r="M75" s="95"/>
      <c r="N75" s="95"/>
      <c r="O75" s="95"/>
      <c r="P75" s="95">
        <f t="shared" si="1"/>
        <v>0</v>
      </c>
      <c r="Q75" s="95"/>
      <c r="R75" s="95"/>
      <c r="S75" s="95"/>
      <c r="T75" s="95"/>
      <c r="U75" s="95"/>
      <c r="V75" s="95"/>
      <c r="W75" s="95"/>
      <c r="X75" s="95"/>
      <c r="Y75" s="82"/>
    </row>
    <row r="76" spans="1:25" s="6" customFormat="1" ht="33" customHeight="1" x14ac:dyDescent="0.15">
      <c r="A76" s="15" t="s">
        <v>219</v>
      </c>
      <c r="B76" s="12" t="s">
        <v>196</v>
      </c>
      <c r="C76" s="12" t="s">
        <v>217</v>
      </c>
      <c r="D76" s="12" t="s">
        <v>200</v>
      </c>
      <c r="E76" s="59" t="s">
        <v>218</v>
      </c>
      <c r="F76" s="45"/>
      <c r="G76" s="94">
        <v>94124.9</v>
      </c>
      <c r="H76" s="103">
        <v>25798.7</v>
      </c>
      <c r="I76" s="103">
        <v>68326.2</v>
      </c>
      <c r="J76" s="94">
        <v>76196.5</v>
      </c>
      <c r="K76" s="94">
        <v>59095</v>
      </c>
      <c r="L76" s="94">
        <v>17101.5</v>
      </c>
      <c r="M76" s="95">
        <f>N76+O76</f>
        <v>112095</v>
      </c>
      <c r="N76" s="95">
        <v>69095</v>
      </c>
      <c r="O76" s="95">
        <v>43000</v>
      </c>
      <c r="P76" s="95">
        <f t="shared" si="1"/>
        <v>35898.5</v>
      </c>
      <c r="Q76" s="95">
        <f t="shared" ref="Q76:R76" si="8">N76-K76</f>
        <v>10000</v>
      </c>
      <c r="R76" s="95">
        <f t="shared" si="8"/>
        <v>25898.5</v>
      </c>
      <c r="S76" s="95">
        <f>T76+U76</f>
        <v>112095</v>
      </c>
      <c r="T76" s="95">
        <v>69095</v>
      </c>
      <c r="U76" s="95">
        <v>43000</v>
      </c>
      <c r="V76" s="95">
        <f>W76+X76</f>
        <v>112095</v>
      </c>
      <c r="W76" s="95">
        <v>69095</v>
      </c>
      <c r="X76" s="95">
        <v>43000</v>
      </c>
      <c r="Y76" s="81"/>
    </row>
    <row r="77" spans="1:25" ht="19.5" customHeight="1" x14ac:dyDescent="0.15">
      <c r="A77" s="20"/>
      <c r="B77" s="22"/>
      <c r="C77" s="22"/>
      <c r="D77" s="55"/>
      <c r="E77" s="56" t="s">
        <v>5</v>
      </c>
      <c r="F77" s="55"/>
      <c r="G77" s="91"/>
      <c r="H77" s="91"/>
      <c r="I77" s="91"/>
      <c r="J77" s="91"/>
      <c r="K77" s="91"/>
      <c r="L77" s="91"/>
      <c r="M77" s="95"/>
      <c r="N77" s="95"/>
      <c r="O77" s="95"/>
      <c r="P77" s="95">
        <f t="shared" ref="P77:P137" si="9">Q77+R77</f>
        <v>0</v>
      </c>
      <c r="Q77" s="95"/>
      <c r="R77" s="95"/>
      <c r="S77" s="95"/>
      <c r="T77" s="95"/>
      <c r="U77" s="95"/>
      <c r="V77" s="95"/>
      <c r="W77" s="95"/>
      <c r="X77" s="95"/>
      <c r="Y77" s="82"/>
    </row>
    <row r="78" spans="1:25" ht="49.5" customHeight="1" x14ac:dyDescent="0.15">
      <c r="A78" s="20"/>
      <c r="B78" s="22"/>
      <c r="C78" s="22"/>
      <c r="D78" s="55"/>
      <c r="E78" s="61" t="s">
        <v>604</v>
      </c>
      <c r="F78" s="62"/>
      <c r="G78" s="110"/>
      <c r="H78" s="110"/>
      <c r="I78" s="110"/>
      <c r="J78" s="110"/>
      <c r="K78" s="110"/>
      <c r="L78" s="110"/>
      <c r="M78" s="95"/>
      <c r="N78" s="95"/>
      <c r="O78" s="95"/>
      <c r="P78" s="95">
        <f t="shared" si="9"/>
        <v>0</v>
      </c>
      <c r="Q78" s="95"/>
      <c r="R78" s="95"/>
      <c r="S78" s="95"/>
      <c r="T78" s="95"/>
      <c r="U78" s="95"/>
      <c r="V78" s="95"/>
      <c r="W78" s="95"/>
      <c r="X78" s="95"/>
      <c r="Y78" s="82"/>
    </row>
    <row r="79" spans="1:25" s="6" customFormat="1" ht="21" customHeight="1" x14ac:dyDescent="0.15">
      <c r="A79" s="10"/>
      <c r="B79" s="11"/>
      <c r="C79" s="11"/>
      <c r="D79" s="45"/>
      <c r="E79" s="59" t="s">
        <v>503</v>
      </c>
      <c r="F79" s="12" t="s">
        <v>504</v>
      </c>
      <c r="G79" s="94"/>
      <c r="H79" s="94"/>
      <c r="I79" s="94"/>
      <c r="J79" s="94"/>
      <c r="K79" s="94"/>
      <c r="L79" s="94"/>
      <c r="M79" s="95"/>
      <c r="N79" s="95"/>
      <c r="O79" s="95"/>
      <c r="P79" s="95">
        <f t="shared" si="9"/>
        <v>0</v>
      </c>
      <c r="Q79" s="95"/>
      <c r="R79" s="95"/>
      <c r="S79" s="95"/>
      <c r="T79" s="95"/>
      <c r="U79" s="95"/>
      <c r="V79" s="95"/>
      <c r="W79" s="95"/>
      <c r="X79" s="95"/>
      <c r="Y79" s="81"/>
    </row>
    <row r="80" spans="1:25" ht="36.75" customHeight="1" x14ac:dyDescent="0.15">
      <c r="A80" s="20"/>
      <c r="B80" s="22"/>
      <c r="C80" s="22"/>
      <c r="D80" s="55"/>
      <c r="E80" s="61" t="s">
        <v>605</v>
      </c>
      <c r="F80" s="62"/>
      <c r="G80" s="110"/>
      <c r="H80" s="110"/>
      <c r="I80" s="110"/>
      <c r="J80" s="110"/>
      <c r="K80" s="110"/>
      <c r="L80" s="110"/>
      <c r="M80" s="95"/>
      <c r="N80" s="95"/>
      <c r="O80" s="95"/>
      <c r="P80" s="95">
        <f t="shared" si="9"/>
        <v>0</v>
      </c>
      <c r="Q80" s="95"/>
      <c r="R80" s="95"/>
      <c r="S80" s="95"/>
      <c r="T80" s="95"/>
      <c r="U80" s="95"/>
      <c r="V80" s="95"/>
      <c r="W80" s="95"/>
      <c r="X80" s="95"/>
      <c r="Y80" s="82"/>
    </row>
    <row r="81" spans="1:25" s="6" customFormat="1" ht="15.75" customHeight="1" x14ac:dyDescent="0.15">
      <c r="A81" s="10"/>
      <c r="B81" s="11"/>
      <c r="C81" s="11"/>
      <c r="D81" s="45"/>
      <c r="E81" s="59" t="s">
        <v>428</v>
      </c>
      <c r="F81" s="12" t="s">
        <v>427</v>
      </c>
      <c r="G81" s="94"/>
      <c r="H81" s="94"/>
      <c r="I81" s="94"/>
      <c r="J81" s="94">
        <v>5500</v>
      </c>
      <c r="K81" s="94">
        <v>5500</v>
      </c>
      <c r="L81" s="94"/>
      <c r="M81" s="95">
        <v>5500</v>
      </c>
      <c r="N81" s="95">
        <v>5500</v>
      </c>
      <c r="O81" s="95"/>
      <c r="P81" s="95">
        <f t="shared" si="9"/>
        <v>0</v>
      </c>
      <c r="Q81" s="95">
        <f t="shared" ref="Q81:Q82" si="10">N81-K81</f>
        <v>0</v>
      </c>
      <c r="R81" s="95"/>
      <c r="S81" s="95">
        <v>5500</v>
      </c>
      <c r="T81" s="95">
        <v>5500</v>
      </c>
      <c r="U81" s="95"/>
      <c r="V81" s="95">
        <v>5500</v>
      </c>
      <c r="W81" s="95">
        <v>5500</v>
      </c>
      <c r="X81" s="95"/>
      <c r="Y81" s="81"/>
    </row>
    <row r="82" spans="1:25" s="6" customFormat="1" ht="15.75" customHeight="1" x14ac:dyDescent="0.15">
      <c r="A82" s="10"/>
      <c r="B82" s="11"/>
      <c r="C82" s="11"/>
      <c r="D82" s="45"/>
      <c r="E82" s="59" t="s">
        <v>503</v>
      </c>
      <c r="F82" s="12" t="s">
        <v>504</v>
      </c>
      <c r="G82" s="94"/>
      <c r="H82" s="94"/>
      <c r="I82" s="94"/>
      <c r="J82" s="94">
        <v>5000</v>
      </c>
      <c r="K82" s="94">
        <v>5000</v>
      </c>
      <c r="L82" s="94"/>
      <c r="M82" s="95">
        <v>5500</v>
      </c>
      <c r="N82" s="95">
        <v>5000</v>
      </c>
      <c r="O82" s="95"/>
      <c r="P82" s="95">
        <f t="shared" si="9"/>
        <v>0</v>
      </c>
      <c r="Q82" s="95">
        <f t="shared" si="10"/>
        <v>0</v>
      </c>
      <c r="R82" s="95"/>
      <c r="S82" s="95">
        <v>5500</v>
      </c>
      <c r="T82" s="95">
        <v>5000</v>
      </c>
      <c r="U82" s="95"/>
      <c r="V82" s="95">
        <v>5500</v>
      </c>
      <c r="W82" s="95">
        <v>5000</v>
      </c>
      <c r="X82" s="95"/>
      <c r="Y82" s="81"/>
    </row>
    <row r="83" spans="1:25" s="6" customFormat="1" ht="25.5" customHeight="1" x14ac:dyDescent="0.15">
      <c r="A83" s="15" t="s">
        <v>220</v>
      </c>
      <c r="B83" s="12" t="s">
        <v>221</v>
      </c>
      <c r="C83" s="12" t="s">
        <v>197</v>
      </c>
      <c r="D83" s="12" t="s">
        <v>197</v>
      </c>
      <c r="E83" s="53" t="s">
        <v>222</v>
      </c>
      <c r="F83" s="54"/>
      <c r="G83" s="107"/>
      <c r="H83" s="107"/>
      <c r="I83" s="107"/>
      <c r="J83" s="107"/>
      <c r="K83" s="107"/>
      <c r="L83" s="107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81"/>
    </row>
    <row r="84" spans="1:25" s="6" customFormat="1" ht="19.5" customHeight="1" x14ac:dyDescent="0.15">
      <c r="A84" s="10"/>
      <c r="B84" s="11"/>
      <c r="C84" s="11"/>
      <c r="D84" s="45"/>
      <c r="E84" s="59" t="s">
        <v>5</v>
      </c>
      <c r="F84" s="45"/>
      <c r="G84" s="94"/>
      <c r="H84" s="94"/>
      <c r="I84" s="94"/>
      <c r="J84" s="94"/>
      <c r="K84" s="94"/>
      <c r="L84" s="94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81"/>
    </row>
    <row r="85" spans="1:25" s="6" customFormat="1" ht="19.5" customHeight="1" x14ac:dyDescent="0.15">
      <c r="A85" s="15" t="s">
        <v>223</v>
      </c>
      <c r="B85" s="12" t="s">
        <v>221</v>
      </c>
      <c r="C85" s="12" t="s">
        <v>224</v>
      </c>
      <c r="D85" s="12" t="s">
        <v>197</v>
      </c>
      <c r="E85" s="57" t="s">
        <v>225</v>
      </c>
      <c r="F85" s="58"/>
      <c r="G85" s="108"/>
      <c r="H85" s="108"/>
      <c r="I85" s="108"/>
      <c r="J85" s="108"/>
      <c r="K85" s="108"/>
      <c r="L85" s="108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81"/>
    </row>
    <row r="86" spans="1:25" s="6" customFormat="1" ht="20.25" customHeight="1" x14ac:dyDescent="0.15">
      <c r="A86" s="10"/>
      <c r="B86" s="11"/>
      <c r="C86" s="11"/>
      <c r="D86" s="45"/>
      <c r="E86" s="59" t="s">
        <v>202</v>
      </c>
      <c r="F86" s="45"/>
      <c r="G86" s="94"/>
      <c r="H86" s="94"/>
      <c r="I86" s="94"/>
      <c r="J86" s="94"/>
      <c r="K86" s="94"/>
      <c r="L86" s="94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81"/>
    </row>
    <row r="87" spans="1:25" s="6" customFormat="1" ht="19.5" customHeight="1" x14ac:dyDescent="0.15">
      <c r="A87" s="15" t="s">
        <v>226</v>
      </c>
      <c r="B87" s="12" t="s">
        <v>221</v>
      </c>
      <c r="C87" s="12" t="s">
        <v>224</v>
      </c>
      <c r="D87" s="12" t="s">
        <v>200</v>
      </c>
      <c r="E87" s="59" t="s">
        <v>225</v>
      </c>
      <c r="F87" s="45"/>
      <c r="G87" s="94"/>
      <c r="H87" s="94"/>
      <c r="I87" s="94"/>
      <c r="J87" s="94"/>
      <c r="K87" s="94"/>
      <c r="L87" s="94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81"/>
    </row>
    <row r="88" spans="1:25" s="6" customFormat="1" ht="20.25" customHeight="1" x14ac:dyDescent="0.15">
      <c r="A88" s="10"/>
      <c r="B88" s="11"/>
      <c r="C88" s="11"/>
      <c r="D88" s="45"/>
      <c r="E88" s="59" t="s">
        <v>5</v>
      </c>
      <c r="F88" s="45"/>
      <c r="G88" s="94"/>
      <c r="H88" s="94"/>
      <c r="I88" s="94"/>
      <c r="J88" s="94"/>
      <c r="K88" s="94"/>
      <c r="L88" s="94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81"/>
    </row>
    <row r="89" spans="1:25" s="6" customFormat="1" ht="30" customHeight="1" x14ac:dyDescent="0.15">
      <c r="A89" s="10"/>
      <c r="B89" s="11"/>
      <c r="C89" s="11"/>
      <c r="D89" s="45"/>
      <c r="E89" s="57" t="s">
        <v>606</v>
      </c>
      <c r="F89" s="60"/>
      <c r="G89" s="109"/>
      <c r="H89" s="109"/>
      <c r="I89" s="109"/>
      <c r="J89" s="109"/>
      <c r="K89" s="109"/>
      <c r="L89" s="109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81"/>
    </row>
    <row r="90" spans="1:25" s="6" customFormat="1" ht="18.75" customHeight="1" x14ac:dyDescent="0.15">
      <c r="A90" s="10"/>
      <c r="B90" s="11"/>
      <c r="C90" s="11"/>
      <c r="D90" s="45"/>
      <c r="E90" s="59" t="s">
        <v>397</v>
      </c>
      <c r="F90" s="12" t="s">
        <v>396</v>
      </c>
      <c r="G90" s="94"/>
      <c r="H90" s="94"/>
      <c r="I90" s="94"/>
      <c r="J90" s="94"/>
      <c r="K90" s="94"/>
      <c r="L90" s="94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81"/>
    </row>
    <row r="91" spans="1:25" s="6" customFormat="1" ht="18.75" customHeight="1" x14ac:dyDescent="0.15">
      <c r="A91" s="10"/>
      <c r="B91" s="11"/>
      <c r="C91" s="11"/>
      <c r="D91" s="45"/>
      <c r="E91" s="59" t="s">
        <v>428</v>
      </c>
      <c r="F91" s="12" t="s">
        <v>427</v>
      </c>
      <c r="G91" s="94"/>
      <c r="H91" s="94"/>
      <c r="I91" s="94"/>
      <c r="J91" s="94"/>
      <c r="K91" s="94"/>
      <c r="L91" s="94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81"/>
    </row>
    <row r="92" spans="1:25" s="6" customFormat="1" ht="18.75" customHeight="1" x14ac:dyDescent="0.15">
      <c r="A92" s="10"/>
      <c r="B92" s="11"/>
      <c r="C92" s="11"/>
      <c r="D92" s="45"/>
      <c r="E92" s="59" t="s">
        <v>526</v>
      </c>
      <c r="F92" s="12" t="s">
        <v>525</v>
      </c>
      <c r="G92" s="94"/>
      <c r="H92" s="94"/>
      <c r="I92" s="94"/>
      <c r="J92" s="94"/>
      <c r="K92" s="94"/>
      <c r="L92" s="94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81"/>
    </row>
    <row r="93" spans="1:25" s="6" customFormat="1" ht="18.75" customHeight="1" x14ac:dyDescent="0.15">
      <c r="A93" s="10"/>
      <c r="B93" s="11"/>
      <c r="C93" s="11"/>
      <c r="D93" s="45"/>
      <c r="E93" s="59" t="s">
        <v>532</v>
      </c>
      <c r="F93" s="12" t="s">
        <v>531</v>
      </c>
      <c r="G93" s="94"/>
      <c r="H93" s="94"/>
      <c r="I93" s="94"/>
      <c r="J93" s="94"/>
      <c r="K93" s="94"/>
      <c r="L93" s="94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81"/>
    </row>
    <row r="94" spans="1:25" s="6" customFormat="1" ht="18.75" customHeight="1" x14ac:dyDescent="0.15">
      <c r="A94" s="10"/>
      <c r="B94" s="11"/>
      <c r="C94" s="11"/>
      <c r="D94" s="45"/>
      <c r="E94" s="59" t="s">
        <v>534</v>
      </c>
      <c r="F94" s="12" t="s">
        <v>535</v>
      </c>
      <c r="G94" s="94"/>
      <c r="H94" s="94"/>
      <c r="I94" s="94"/>
      <c r="J94" s="94"/>
      <c r="K94" s="94"/>
      <c r="L94" s="94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81"/>
    </row>
    <row r="95" spans="1:25" s="6" customFormat="1" ht="19.5" customHeight="1" x14ac:dyDescent="0.15">
      <c r="A95" s="15" t="s">
        <v>227</v>
      </c>
      <c r="B95" s="12" t="s">
        <v>221</v>
      </c>
      <c r="C95" s="12" t="s">
        <v>213</v>
      </c>
      <c r="D95" s="12" t="s">
        <v>197</v>
      </c>
      <c r="E95" s="57" t="s">
        <v>228</v>
      </c>
      <c r="F95" s="58"/>
      <c r="G95" s="108"/>
      <c r="H95" s="108"/>
      <c r="I95" s="108"/>
      <c r="J95" s="108"/>
      <c r="K95" s="108"/>
      <c r="L95" s="108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81"/>
    </row>
    <row r="96" spans="1:25" ht="12.75" customHeight="1" x14ac:dyDescent="0.15">
      <c r="A96" s="20"/>
      <c r="B96" s="22"/>
      <c r="C96" s="22"/>
      <c r="D96" s="55"/>
      <c r="E96" s="56" t="s">
        <v>202</v>
      </c>
      <c r="F96" s="55"/>
      <c r="G96" s="91"/>
      <c r="H96" s="91"/>
      <c r="I96" s="91"/>
      <c r="J96" s="91"/>
      <c r="K96" s="91"/>
      <c r="L96" s="91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82"/>
    </row>
    <row r="97" spans="1:25" s="6" customFormat="1" ht="26.25" customHeight="1" x14ac:dyDescent="0.15">
      <c r="A97" s="15" t="s">
        <v>229</v>
      </c>
      <c r="B97" s="12" t="s">
        <v>221</v>
      </c>
      <c r="C97" s="12" t="s">
        <v>213</v>
      </c>
      <c r="D97" s="12" t="s">
        <v>200</v>
      </c>
      <c r="E97" s="59" t="s">
        <v>228</v>
      </c>
      <c r="F97" s="45"/>
      <c r="G97" s="94"/>
      <c r="H97" s="94"/>
      <c r="I97" s="94"/>
      <c r="J97" s="94"/>
      <c r="K97" s="94"/>
      <c r="L97" s="94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81"/>
    </row>
    <row r="98" spans="1:25" ht="12.75" customHeight="1" x14ac:dyDescent="0.15">
      <c r="A98" s="20"/>
      <c r="B98" s="22"/>
      <c r="C98" s="22"/>
      <c r="D98" s="55"/>
      <c r="E98" s="56" t="s">
        <v>5</v>
      </c>
      <c r="F98" s="55"/>
      <c r="G98" s="91"/>
      <c r="H98" s="91"/>
      <c r="I98" s="91"/>
      <c r="J98" s="91"/>
      <c r="K98" s="91"/>
      <c r="L98" s="91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82"/>
    </row>
    <row r="99" spans="1:25" s="6" customFormat="1" ht="40.5" customHeight="1" x14ac:dyDescent="0.15">
      <c r="A99" s="10"/>
      <c r="B99" s="11"/>
      <c r="C99" s="11"/>
      <c r="D99" s="45"/>
      <c r="E99" s="57" t="s">
        <v>607</v>
      </c>
      <c r="F99" s="60"/>
      <c r="G99" s="109"/>
      <c r="H99" s="109"/>
      <c r="I99" s="109"/>
      <c r="J99" s="109"/>
      <c r="K99" s="109"/>
      <c r="L99" s="109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81"/>
    </row>
    <row r="100" spans="1:25" s="6" customFormat="1" ht="18" customHeight="1" x14ac:dyDescent="0.15">
      <c r="A100" s="10"/>
      <c r="B100" s="11"/>
      <c r="C100" s="11"/>
      <c r="D100" s="45"/>
      <c r="E100" s="59" t="s">
        <v>423</v>
      </c>
      <c r="F100" s="12" t="s">
        <v>424</v>
      </c>
      <c r="G100" s="94"/>
      <c r="H100" s="94"/>
      <c r="I100" s="94"/>
      <c r="J100" s="94"/>
      <c r="K100" s="94"/>
      <c r="L100" s="94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81"/>
    </row>
    <row r="101" spans="1:25" s="6" customFormat="1" ht="40.5" customHeight="1" x14ac:dyDescent="0.15">
      <c r="A101" s="10"/>
      <c r="B101" s="11"/>
      <c r="C101" s="11"/>
      <c r="D101" s="45"/>
      <c r="E101" s="57" t="s">
        <v>608</v>
      </c>
      <c r="F101" s="60"/>
      <c r="G101" s="109"/>
      <c r="H101" s="109"/>
      <c r="I101" s="109"/>
      <c r="J101" s="109"/>
      <c r="K101" s="109"/>
      <c r="L101" s="109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81"/>
    </row>
    <row r="102" spans="1:25" ht="12.75" customHeight="1" x14ac:dyDescent="0.15">
      <c r="A102" s="20"/>
      <c r="B102" s="22"/>
      <c r="C102" s="22"/>
      <c r="D102" s="55"/>
      <c r="E102" s="56" t="s">
        <v>458</v>
      </c>
      <c r="F102" s="39" t="s">
        <v>459</v>
      </c>
      <c r="G102" s="91"/>
      <c r="H102" s="91"/>
      <c r="I102" s="91"/>
      <c r="J102" s="91"/>
      <c r="K102" s="91"/>
      <c r="L102" s="91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82"/>
    </row>
    <row r="103" spans="1:25" s="6" customFormat="1" ht="19.5" customHeight="1" x14ac:dyDescent="0.15">
      <c r="A103" s="15" t="s">
        <v>230</v>
      </c>
      <c r="B103" s="12" t="s">
        <v>231</v>
      </c>
      <c r="C103" s="12" t="s">
        <v>197</v>
      </c>
      <c r="D103" s="12" t="s">
        <v>197</v>
      </c>
      <c r="E103" s="53" t="s">
        <v>232</v>
      </c>
      <c r="F103" s="54"/>
      <c r="G103" s="102">
        <f>H103+I103</f>
        <v>344501.8</v>
      </c>
      <c r="H103" s="102">
        <v>61659</v>
      </c>
      <c r="I103" s="102">
        <v>282842.8</v>
      </c>
      <c r="J103" s="107">
        <v>296106.2</v>
      </c>
      <c r="K103" s="107">
        <v>67549.399999999994</v>
      </c>
      <c r="L103" s="107">
        <v>228556.79999999999</v>
      </c>
      <c r="M103" s="89">
        <f>N103+O103</f>
        <v>304347.09999999998</v>
      </c>
      <c r="N103" s="89">
        <f>N113+N130</f>
        <v>75790.3</v>
      </c>
      <c r="O103" s="89">
        <f>O130</f>
        <v>228556.79999999999</v>
      </c>
      <c r="P103" s="89">
        <f t="shared" si="9"/>
        <v>8240.9000000000087</v>
      </c>
      <c r="Q103" s="89">
        <f t="shared" ref="Q103" si="11">N103-K103</f>
        <v>8240.9000000000087</v>
      </c>
      <c r="R103" s="95">
        <f t="shared" ref="R103" si="12">O103-L103</f>
        <v>0</v>
      </c>
      <c r="S103" s="89">
        <f>T103+U103</f>
        <v>304347.09999999998</v>
      </c>
      <c r="T103" s="89">
        <f>T113+T130</f>
        <v>75790.3</v>
      </c>
      <c r="U103" s="89">
        <f>U130</f>
        <v>228556.79999999999</v>
      </c>
      <c r="V103" s="89">
        <f>W103+X103</f>
        <v>304347.09999999998</v>
      </c>
      <c r="W103" s="89">
        <f>W113+W130</f>
        <v>75790.3</v>
      </c>
      <c r="X103" s="89">
        <f>X130</f>
        <v>228556.79999999999</v>
      </c>
      <c r="Y103" s="81"/>
    </row>
    <row r="104" spans="1:25" ht="12.75" customHeight="1" x14ac:dyDescent="0.15">
      <c r="A104" s="20"/>
      <c r="B104" s="22"/>
      <c r="C104" s="22"/>
      <c r="D104" s="55"/>
      <c r="E104" s="56" t="s">
        <v>5</v>
      </c>
      <c r="F104" s="55"/>
      <c r="G104" s="91"/>
      <c r="H104" s="91"/>
      <c r="I104" s="91"/>
      <c r="J104" s="91"/>
      <c r="K104" s="91"/>
      <c r="L104" s="91"/>
      <c r="M104" s="95"/>
      <c r="N104" s="95"/>
      <c r="O104" s="95"/>
      <c r="P104" s="95">
        <f t="shared" si="9"/>
        <v>0</v>
      </c>
      <c r="Q104" s="95"/>
      <c r="R104" s="95"/>
      <c r="S104" s="95"/>
      <c r="T104" s="95"/>
      <c r="U104" s="95"/>
      <c r="V104" s="95"/>
      <c r="W104" s="95"/>
      <c r="X104" s="95"/>
      <c r="Y104" s="82"/>
    </row>
    <row r="105" spans="1:25" s="6" customFormat="1" ht="30.75" customHeight="1" x14ac:dyDescent="0.15">
      <c r="A105" s="15" t="s">
        <v>233</v>
      </c>
      <c r="B105" s="12" t="s">
        <v>231</v>
      </c>
      <c r="C105" s="12" t="s">
        <v>200</v>
      </c>
      <c r="D105" s="12" t="s">
        <v>197</v>
      </c>
      <c r="E105" s="57" t="s">
        <v>234</v>
      </c>
      <c r="F105" s="58"/>
      <c r="G105" s="108"/>
      <c r="H105" s="108"/>
      <c r="I105" s="108"/>
      <c r="J105" s="108"/>
      <c r="K105" s="108"/>
      <c r="L105" s="108"/>
      <c r="M105" s="95"/>
      <c r="N105" s="95"/>
      <c r="O105" s="95"/>
      <c r="P105" s="95">
        <f t="shared" si="9"/>
        <v>0</v>
      </c>
      <c r="Q105" s="95"/>
      <c r="R105" s="95"/>
      <c r="S105" s="95"/>
      <c r="T105" s="95"/>
      <c r="U105" s="95"/>
      <c r="V105" s="95"/>
      <c r="W105" s="95"/>
      <c r="X105" s="95"/>
      <c r="Y105" s="81"/>
    </row>
    <row r="106" spans="1:25" ht="12.75" customHeight="1" x14ac:dyDescent="0.15">
      <c r="A106" s="20"/>
      <c r="B106" s="22"/>
      <c r="C106" s="22"/>
      <c r="D106" s="55"/>
      <c r="E106" s="56" t="s">
        <v>202</v>
      </c>
      <c r="F106" s="55"/>
      <c r="G106" s="91"/>
      <c r="H106" s="91"/>
      <c r="I106" s="91"/>
      <c r="J106" s="91"/>
      <c r="K106" s="91"/>
      <c r="L106" s="91"/>
      <c r="M106" s="95"/>
      <c r="N106" s="95"/>
      <c r="O106" s="95"/>
      <c r="P106" s="95">
        <f t="shared" si="9"/>
        <v>0</v>
      </c>
      <c r="Q106" s="95"/>
      <c r="R106" s="95"/>
      <c r="S106" s="95"/>
      <c r="T106" s="95"/>
      <c r="U106" s="95"/>
      <c r="V106" s="95"/>
      <c r="W106" s="95"/>
      <c r="X106" s="95"/>
      <c r="Y106" s="82"/>
    </row>
    <row r="107" spans="1:25" ht="12.75" customHeight="1" x14ac:dyDescent="0.15">
      <c r="A107" s="38" t="s">
        <v>235</v>
      </c>
      <c r="B107" s="39" t="s">
        <v>231</v>
      </c>
      <c r="C107" s="39" t="s">
        <v>200</v>
      </c>
      <c r="D107" s="39" t="s">
        <v>200</v>
      </c>
      <c r="E107" s="56" t="s">
        <v>236</v>
      </c>
      <c r="F107" s="55"/>
      <c r="G107" s="91"/>
      <c r="H107" s="91"/>
      <c r="I107" s="91"/>
      <c r="J107" s="91"/>
      <c r="K107" s="91"/>
      <c r="L107" s="91"/>
      <c r="M107" s="95"/>
      <c r="N107" s="95"/>
      <c r="O107" s="95"/>
      <c r="P107" s="95">
        <f t="shared" si="9"/>
        <v>0</v>
      </c>
      <c r="Q107" s="95"/>
      <c r="R107" s="95"/>
      <c r="S107" s="95"/>
      <c r="T107" s="95"/>
      <c r="U107" s="95"/>
      <c r="V107" s="95"/>
      <c r="W107" s="95"/>
      <c r="X107" s="95"/>
      <c r="Y107" s="82"/>
    </row>
    <row r="108" spans="1:25" ht="12.75" customHeight="1" x14ac:dyDescent="0.15">
      <c r="A108" s="20"/>
      <c r="B108" s="22"/>
      <c r="C108" s="22"/>
      <c r="D108" s="55"/>
      <c r="E108" s="56" t="s">
        <v>5</v>
      </c>
      <c r="F108" s="55"/>
      <c r="G108" s="91"/>
      <c r="H108" s="91"/>
      <c r="I108" s="91"/>
      <c r="J108" s="91"/>
      <c r="K108" s="91"/>
      <c r="L108" s="91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82"/>
    </row>
    <row r="109" spans="1:25" s="6" customFormat="1" ht="45.75" customHeight="1" x14ac:dyDescent="0.15">
      <c r="A109" s="10"/>
      <c r="B109" s="11"/>
      <c r="C109" s="11"/>
      <c r="D109" s="45"/>
      <c r="E109" s="57" t="s">
        <v>609</v>
      </c>
      <c r="F109" s="60"/>
      <c r="G109" s="109"/>
      <c r="H109" s="109"/>
      <c r="I109" s="109"/>
      <c r="J109" s="109"/>
      <c r="K109" s="109"/>
      <c r="L109" s="109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81"/>
    </row>
    <row r="110" spans="1:25" s="6" customFormat="1" ht="22.5" customHeight="1" x14ac:dyDescent="0.15">
      <c r="A110" s="10"/>
      <c r="B110" s="11"/>
      <c r="C110" s="11"/>
      <c r="D110" s="45"/>
      <c r="E110" s="59" t="s">
        <v>423</v>
      </c>
      <c r="F110" s="12" t="s">
        <v>424</v>
      </c>
      <c r="G110" s="94"/>
      <c r="H110" s="94"/>
      <c r="I110" s="94"/>
      <c r="J110" s="94"/>
      <c r="K110" s="94"/>
      <c r="L110" s="94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81"/>
    </row>
    <row r="111" spans="1:25" s="6" customFormat="1" ht="45.75" customHeight="1" x14ac:dyDescent="0.15">
      <c r="A111" s="10"/>
      <c r="B111" s="11"/>
      <c r="C111" s="11"/>
      <c r="D111" s="45"/>
      <c r="E111" s="57" t="s">
        <v>610</v>
      </c>
      <c r="F111" s="60"/>
      <c r="G111" s="109"/>
      <c r="H111" s="109"/>
      <c r="I111" s="109"/>
      <c r="J111" s="109"/>
      <c r="K111" s="109"/>
      <c r="L111" s="109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81"/>
    </row>
    <row r="112" spans="1:25" s="6" customFormat="1" ht="22.5" customHeight="1" x14ac:dyDescent="0.15">
      <c r="A112" s="10"/>
      <c r="B112" s="11"/>
      <c r="C112" s="11"/>
      <c r="D112" s="45"/>
      <c r="E112" s="59" t="s">
        <v>423</v>
      </c>
      <c r="F112" s="12" t="s">
        <v>424</v>
      </c>
      <c r="G112" s="94"/>
      <c r="H112" s="94"/>
      <c r="I112" s="94"/>
      <c r="J112" s="94"/>
      <c r="K112" s="94"/>
      <c r="L112" s="94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81"/>
    </row>
    <row r="113" spans="1:25" s="6" customFormat="1" ht="30.75" customHeight="1" x14ac:dyDescent="0.15">
      <c r="A113" s="15" t="s">
        <v>237</v>
      </c>
      <c r="B113" s="12" t="s">
        <v>231</v>
      </c>
      <c r="C113" s="12" t="s">
        <v>224</v>
      </c>
      <c r="D113" s="12" t="s">
        <v>197</v>
      </c>
      <c r="E113" s="57" t="s">
        <v>238</v>
      </c>
      <c r="F113" s="55"/>
      <c r="G113" s="60">
        <f>H113+I113</f>
        <v>38839.4</v>
      </c>
      <c r="H113" s="102">
        <v>31878.400000000001</v>
      </c>
      <c r="I113" s="102">
        <v>6961</v>
      </c>
      <c r="J113" s="108">
        <v>37182.6</v>
      </c>
      <c r="K113" s="108">
        <v>37182.6</v>
      </c>
      <c r="L113" s="108"/>
      <c r="M113" s="89">
        <v>45423.5</v>
      </c>
      <c r="N113" s="89">
        <v>45423.5</v>
      </c>
      <c r="O113" s="95"/>
      <c r="P113" s="89">
        <f t="shared" si="9"/>
        <v>8240.9000000000015</v>
      </c>
      <c r="Q113" s="89">
        <f t="shared" ref="Q113" si="13">N113-K113</f>
        <v>8240.9000000000015</v>
      </c>
      <c r="R113" s="89"/>
      <c r="S113" s="89">
        <v>45423.5</v>
      </c>
      <c r="T113" s="89">
        <v>45423.5</v>
      </c>
      <c r="U113" s="95"/>
      <c r="V113" s="89">
        <v>45423.5</v>
      </c>
      <c r="W113" s="89">
        <v>45423.5</v>
      </c>
      <c r="X113" s="95"/>
      <c r="Y113" s="81"/>
    </row>
    <row r="114" spans="1:25" ht="12.75" customHeight="1" x14ac:dyDescent="0.15">
      <c r="A114" s="20"/>
      <c r="B114" s="22"/>
      <c r="C114" s="22"/>
      <c r="D114" s="55"/>
      <c r="E114" s="56" t="s">
        <v>202</v>
      </c>
      <c r="F114" s="55"/>
      <c r="G114" s="109"/>
      <c r="H114" s="91"/>
      <c r="I114" s="91"/>
      <c r="J114" s="91"/>
      <c r="K114" s="91"/>
      <c r="L114" s="91"/>
      <c r="M114" s="95"/>
      <c r="N114" s="95"/>
      <c r="O114" s="95"/>
      <c r="P114" s="95">
        <f t="shared" si="9"/>
        <v>0</v>
      </c>
      <c r="Q114" s="95"/>
      <c r="R114" s="95"/>
      <c r="S114" s="95"/>
      <c r="T114" s="95"/>
      <c r="U114" s="95"/>
      <c r="V114" s="95"/>
      <c r="W114" s="95"/>
      <c r="X114" s="95"/>
      <c r="Y114" s="82"/>
    </row>
    <row r="115" spans="1:25" ht="12.75" customHeight="1" x14ac:dyDescent="0.15">
      <c r="A115" s="38" t="s">
        <v>239</v>
      </c>
      <c r="B115" s="39" t="s">
        <v>231</v>
      </c>
      <c r="C115" s="39" t="s">
        <v>224</v>
      </c>
      <c r="D115" s="39" t="s">
        <v>240</v>
      </c>
      <c r="E115" s="56" t="s">
        <v>241</v>
      </c>
      <c r="F115" s="55"/>
      <c r="G115" s="60">
        <f>H115+I115</f>
        <v>38839.4</v>
      </c>
      <c r="H115" s="102">
        <v>31878.400000000001</v>
      </c>
      <c r="I115" s="102">
        <v>6961</v>
      </c>
      <c r="J115" s="91">
        <v>37182.6</v>
      </c>
      <c r="K115" s="91">
        <v>37182.6</v>
      </c>
      <c r="L115" s="91"/>
      <c r="M115" s="95">
        <v>45423.5</v>
      </c>
      <c r="N115" s="95">
        <v>45423.5</v>
      </c>
      <c r="O115" s="95"/>
      <c r="P115" s="95">
        <f t="shared" si="9"/>
        <v>8240.9000000000015</v>
      </c>
      <c r="Q115" s="95">
        <f t="shared" ref="Q115" si="14">N115-K115</f>
        <v>8240.9000000000015</v>
      </c>
      <c r="R115" s="95"/>
      <c r="S115" s="95">
        <v>45423.5</v>
      </c>
      <c r="T115" s="95">
        <v>45423.5</v>
      </c>
      <c r="U115" s="95"/>
      <c r="V115" s="95">
        <v>45423.5</v>
      </c>
      <c r="W115" s="95">
        <v>45423.5</v>
      </c>
      <c r="X115" s="95"/>
      <c r="Y115" s="82"/>
    </row>
    <row r="116" spans="1:25" ht="12.75" customHeight="1" x14ac:dyDescent="0.15">
      <c r="A116" s="20"/>
      <c r="B116" s="22"/>
      <c r="C116" s="22"/>
      <c r="D116" s="55"/>
      <c r="E116" s="56" t="s">
        <v>5</v>
      </c>
      <c r="F116" s="55"/>
      <c r="G116" s="91"/>
      <c r="H116" s="91"/>
      <c r="I116" s="91"/>
      <c r="J116" s="91"/>
      <c r="K116" s="91"/>
      <c r="L116" s="91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82"/>
    </row>
    <row r="117" spans="1:25" s="6" customFormat="1" ht="16.5" customHeight="1" x14ac:dyDescent="0.15">
      <c r="A117" s="10"/>
      <c r="B117" s="11"/>
      <c r="C117" s="11"/>
      <c r="D117" s="45"/>
      <c r="E117" s="57" t="s">
        <v>611</v>
      </c>
      <c r="F117" s="60"/>
      <c r="G117" s="109"/>
      <c r="H117" s="109"/>
      <c r="I117" s="109"/>
      <c r="J117" s="109"/>
      <c r="K117" s="109"/>
      <c r="L117" s="109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81"/>
    </row>
    <row r="118" spans="1:25" s="6" customFormat="1" ht="22.5" customHeight="1" x14ac:dyDescent="0.15">
      <c r="A118" s="10"/>
      <c r="B118" s="11"/>
      <c r="C118" s="11"/>
      <c r="D118" s="45"/>
      <c r="E118" s="59" t="s">
        <v>524</v>
      </c>
      <c r="F118" s="12" t="s">
        <v>523</v>
      </c>
      <c r="G118" s="94"/>
      <c r="H118" s="94"/>
      <c r="I118" s="94"/>
      <c r="J118" s="94"/>
      <c r="K118" s="94"/>
      <c r="L118" s="94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81"/>
    </row>
    <row r="119" spans="1:25" s="6" customFormat="1" ht="20.25" customHeight="1" x14ac:dyDescent="0.15">
      <c r="A119" s="15" t="s">
        <v>242</v>
      </c>
      <c r="B119" s="12" t="s">
        <v>231</v>
      </c>
      <c r="C119" s="12" t="s">
        <v>206</v>
      </c>
      <c r="D119" s="12" t="s">
        <v>197</v>
      </c>
      <c r="E119" s="57" t="s">
        <v>243</v>
      </c>
      <c r="F119" s="58"/>
      <c r="G119" s="108"/>
      <c r="H119" s="108"/>
      <c r="I119" s="108"/>
      <c r="J119" s="108"/>
      <c r="K119" s="108"/>
      <c r="L119" s="108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81"/>
    </row>
    <row r="120" spans="1:25" ht="12.75" customHeight="1" x14ac:dyDescent="0.15">
      <c r="A120" s="20"/>
      <c r="B120" s="22"/>
      <c r="C120" s="22"/>
      <c r="D120" s="55"/>
      <c r="E120" s="56" t="s">
        <v>202</v>
      </c>
      <c r="F120" s="55"/>
      <c r="G120" s="91"/>
      <c r="H120" s="91"/>
      <c r="I120" s="91"/>
      <c r="J120" s="91"/>
      <c r="K120" s="91"/>
      <c r="L120" s="91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82"/>
    </row>
    <row r="121" spans="1:25" s="6" customFormat="1" ht="24.75" customHeight="1" x14ac:dyDescent="0.15">
      <c r="A121" s="15" t="s">
        <v>244</v>
      </c>
      <c r="B121" s="12" t="s">
        <v>231</v>
      </c>
      <c r="C121" s="12" t="s">
        <v>206</v>
      </c>
      <c r="D121" s="12" t="s">
        <v>213</v>
      </c>
      <c r="E121" s="59" t="s">
        <v>245</v>
      </c>
      <c r="F121" s="45"/>
      <c r="G121" s="103">
        <v>3262.4</v>
      </c>
      <c r="H121" s="103"/>
      <c r="I121" s="103">
        <v>3262.4</v>
      </c>
      <c r="J121" s="94"/>
      <c r="K121" s="94"/>
      <c r="L121" s="94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81"/>
    </row>
    <row r="122" spans="1:25" ht="12.75" customHeight="1" x14ac:dyDescent="0.15">
      <c r="A122" s="20"/>
      <c r="B122" s="22"/>
      <c r="C122" s="22"/>
      <c r="D122" s="55"/>
      <c r="E122" s="56" t="s">
        <v>5</v>
      </c>
      <c r="F122" s="55"/>
      <c r="G122" s="91"/>
      <c r="H122" s="91"/>
      <c r="I122" s="91"/>
      <c r="J122" s="91"/>
      <c r="K122" s="91"/>
      <c r="L122" s="91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82"/>
    </row>
    <row r="123" spans="1:25" s="6" customFormat="1" ht="44.25" customHeight="1" x14ac:dyDescent="0.15">
      <c r="A123" s="10"/>
      <c r="B123" s="11"/>
      <c r="C123" s="11"/>
      <c r="D123" s="45"/>
      <c r="E123" s="57" t="s">
        <v>612</v>
      </c>
      <c r="F123" s="60"/>
      <c r="G123" s="109"/>
      <c r="H123" s="109"/>
      <c r="I123" s="109"/>
      <c r="J123" s="109"/>
      <c r="K123" s="109"/>
      <c r="L123" s="109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81"/>
    </row>
    <row r="124" spans="1:25" s="6" customFormat="1" ht="19.5" customHeight="1" x14ac:dyDescent="0.15">
      <c r="A124" s="10"/>
      <c r="B124" s="11"/>
      <c r="C124" s="11"/>
      <c r="D124" s="45"/>
      <c r="E124" s="59" t="s">
        <v>451</v>
      </c>
      <c r="F124" s="12" t="s">
        <v>452</v>
      </c>
      <c r="G124" s="94"/>
      <c r="H124" s="94"/>
      <c r="I124" s="94"/>
      <c r="J124" s="94"/>
      <c r="K124" s="94"/>
      <c r="L124" s="94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81"/>
    </row>
    <row r="125" spans="1:25" s="6" customFormat="1" ht="19.5" customHeight="1" x14ac:dyDescent="0.15">
      <c r="A125" s="10"/>
      <c r="B125" s="11"/>
      <c r="C125" s="11"/>
      <c r="D125" s="45"/>
      <c r="E125" s="59" t="s">
        <v>526</v>
      </c>
      <c r="F125" s="12" t="s">
        <v>525</v>
      </c>
      <c r="G125" s="94"/>
      <c r="H125" s="94"/>
      <c r="I125" s="94"/>
      <c r="J125" s="94"/>
      <c r="K125" s="94"/>
      <c r="L125" s="94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81"/>
    </row>
    <row r="126" spans="1:25" s="6" customFormat="1" ht="63.75" customHeight="1" x14ac:dyDescent="0.15">
      <c r="A126" s="10"/>
      <c r="B126" s="11"/>
      <c r="C126" s="11"/>
      <c r="D126" s="45"/>
      <c r="E126" s="57" t="s">
        <v>613</v>
      </c>
      <c r="F126" s="60"/>
      <c r="G126" s="109"/>
      <c r="H126" s="109"/>
      <c r="I126" s="109"/>
      <c r="J126" s="109"/>
      <c r="K126" s="109"/>
      <c r="L126" s="109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81"/>
    </row>
    <row r="127" spans="1:25" s="6" customFormat="1" ht="27" customHeight="1" x14ac:dyDescent="0.15">
      <c r="A127" s="10"/>
      <c r="B127" s="11"/>
      <c r="C127" s="11"/>
      <c r="D127" s="45"/>
      <c r="E127" s="59" t="s">
        <v>526</v>
      </c>
      <c r="F127" s="12" t="s">
        <v>525</v>
      </c>
      <c r="G127" s="94"/>
      <c r="H127" s="94"/>
      <c r="I127" s="94"/>
      <c r="J127" s="94"/>
      <c r="K127" s="94"/>
      <c r="L127" s="94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81"/>
    </row>
    <row r="128" spans="1:25" s="6" customFormat="1" ht="31.5" customHeight="1" x14ac:dyDescent="0.15">
      <c r="A128" s="10"/>
      <c r="B128" s="11"/>
      <c r="C128" s="11"/>
      <c r="D128" s="45"/>
      <c r="E128" s="57" t="s">
        <v>614</v>
      </c>
      <c r="F128" s="60"/>
      <c r="G128" s="109"/>
      <c r="H128" s="109"/>
      <c r="I128" s="109"/>
      <c r="J128" s="109"/>
      <c r="K128" s="109"/>
      <c r="L128" s="109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81"/>
    </row>
    <row r="129" spans="1:25" s="6" customFormat="1" ht="21" customHeight="1" x14ac:dyDescent="0.15">
      <c r="A129" s="10"/>
      <c r="B129" s="11"/>
      <c r="C129" s="11"/>
      <c r="D129" s="45"/>
      <c r="E129" s="59" t="s">
        <v>526</v>
      </c>
      <c r="F129" s="12" t="s">
        <v>525</v>
      </c>
      <c r="G129" s="94"/>
      <c r="H129" s="94"/>
      <c r="I129" s="94"/>
      <c r="J129" s="94"/>
      <c r="K129" s="94"/>
      <c r="L129" s="94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81"/>
    </row>
    <row r="130" spans="1:25" s="6" customFormat="1" ht="21.75" customHeight="1" x14ac:dyDescent="0.15">
      <c r="A130" s="10" t="s">
        <v>246</v>
      </c>
      <c r="B130" s="11" t="s">
        <v>231</v>
      </c>
      <c r="C130" s="11" t="s">
        <v>213</v>
      </c>
      <c r="D130" s="45" t="s">
        <v>197</v>
      </c>
      <c r="E130" s="57" t="s">
        <v>247</v>
      </c>
      <c r="F130" s="60"/>
      <c r="G130" s="88">
        <f>H130+I130</f>
        <v>424324.19999999995</v>
      </c>
      <c r="H130" s="116">
        <v>29780.6</v>
      </c>
      <c r="I130" s="116">
        <v>394543.6</v>
      </c>
      <c r="J130" s="109">
        <v>258923.6</v>
      </c>
      <c r="K130" s="109">
        <v>30366.799999999999</v>
      </c>
      <c r="L130" s="109">
        <v>228556.79999999999</v>
      </c>
      <c r="M130" s="89">
        <v>258923.6</v>
      </c>
      <c r="N130" s="89">
        <v>30366.799999999999</v>
      </c>
      <c r="O130" s="89">
        <v>228556.79999999999</v>
      </c>
      <c r="P130" s="95">
        <f t="shared" si="9"/>
        <v>0</v>
      </c>
      <c r="Q130" s="95">
        <f t="shared" ref="Q130" si="15">N130-K130</f>
        <v>0</v>
      </c>
      <c r="R130" s="95">
        <f t="shared" ref="R130" si="16">O130-L130</f>
        <v>0</v>
      </c>
      <c r="S130" s="89">
        <v>258923.6</v>
      </c>
      <c r="T130" s="89">
        <v>30366.799999999999</v>
      </c>
      <c r="U130" s="89">
        <v>228556.79999999999</v>
      </c>
      <c r="V130" s="89">
        <v>258923.6</v>
      </c>
      <c r="W130" s="89">
        <v>30366.799999999999</v>
      </c>
      <c r="X130" s="89">
        <v>228556.79999999999</v>
      </c>
      <c r="Y130" s="81"/>
    </row>
    <row r="131" spans="1:25" ht="12.75" customHeight="1" x14ac:dyDescent="0.15">
      <c r="A131" s="20"/>
      <c r="B131" s="22"/>
      <c r="C131" s="22"/>
      <c r="D131" s="55"/>
      <c r="E131" s="56" t="s">
        <v>202</v>
      </c>
      <c r="F131" s="55"/>
      <c r="G131" s="91"/>
      <c r="H131" s="91"/>
      <c r="I131" s="91"/>
      <c r="J131" s="91"/>
      <c r="K131" s="91"/>
      <c r="L131" s="91"/>
      <c r="M131" s="95"/>
      <c r="N131" s="95"/>
      <c r="O131" s="95"/>
      <c r="P131" s="95">
        <f t="shared" si="9"/>
        <v>0</v>
      </c>
      <c r="Q131" s="95"/>
      <c r="R131" s="95"/>
      <c r="S131" s="95"/>
      <c r="T131" s="95"/>
      <c r="U131" s="95"/>
      <c r="V131" s="95"/>
      <c r="W131" s="95"/>
      <c r="X131" s="95"/>
      <c r="Y131" s="82"/>
    </row>
    <row r="132" spans="1:25" s="6" customFormat="1" ht="21" customHeight="1" x14ac:dyDescent="0.15">
      <c r="A132" s="15" t="s">
        <v>248</v>
      </c>
      <c r="B132" s="12" t="s">
        <v>231</v>
      </c>
      <c r="C132" s="12" t="s">
        <v>213</v>
      </c>
      <c r="D132" s="12" t="s">
        <v>200</v>
      </c>
      <c r="E132" s="59" t="s">
        <v>249</v>
      </c>
      <c r="F132" s="45"/>
      <c r="G132" s="94">
        <f>H132+I132</f>
        <v>424324.19999999995</v>
      </c>
      <c r="H132" s="103">
        <v>29780.6</v>
      </c>
      <c r="I132" s="103">
        <v>394543.6</v>
      </c>
      <c r="J132" s="94">
        <v>258923.6</v>
      </c>
      <c r="K132" s="94">
        <v>30366.799999999999</v>
      </c>
      <c r="L132" s="94">
        <v>228556.79999999999</v>
      </c>
      <c r="M132" s="95">
        <v>258923.6</v>
      </c>
      <c r="N132" s="95">
        <v>30366.799999999999</v>
      </c>
      <c r="O132" s="95">
        <v>228556.79999999999</v>
      </c>
      <c r="P132" s="95">
        <f t="shared" si="9"/>
        <v>0</v>
      </c>
      <c r="Q132" s="95">
        <f t="shared" ref="Q132" si="17">N132-K132</f>
        <v>0</v>
      </c>
      <c r="R132" s="95">
        <f t="shared" ref="R132" si="18">O132-L132</f>
        <v>0</v>
      </c>
      <c r="S132" s="95">
        <v>258923.6</v>
      </c>
      <c r="T132" s="95">
        <v>30366.799999999999</v>
      </c>
      <c r="U132" s="95">
        <v>228556.79999999999</v>
      </c>
      <c r="V132" s="95">
        <v>258923.6</v>
      </c>
      <c r="W132" s="95">
        <v>30366.799999999999</v>
      </c>
      <c r="X132" s="95">
        <v>228556.79999999999</v>
      </c>
      <c r="Y132" s="81"/>
    </row>
    <row r="133" spans="1:25" ht="12.75" customHeight="1" x14ac:dyDescent="0.15">
      <c r="A133" s="20"/>
      <c r="B133" s="22"/>
      <c r="C133" s="22"/>
      <c r="D133" s="55"/>
      <c r="E133" s="56" t="s">
        <v>5</v>
      </c>
      <c r="F133" s="55"/>
      <c r="G133" s="91"/>
      <c r="H133" s="91"/>
      <c r="I133" s="91"/>
      <c r="J133" s="91"/>
      <c r="K133" s="91"/>
      <c r="L133" s="91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82"/>
    </row>
    <row r="134" spans="1:25" s="6" customFormat="1" ht="25.5" customHeight="1" x14ac:dyDescent="0.15">
      <c r="A134" s="10"/>
      <c r="B134" s="11"/>
      <c r="C134" s="11"/>
      <c r="D134" s="45"/>
      <c r="E134" s="57" t="s">
        <v>615</v>
      </c>
      <c r="F134" s="60"/>
      <c r="G134" s="109"/>
      <c r="H134" s="109"/>
      <c r="I134" s="109"/>
      <c r="J134" s="109"/>
      <c r="K134" s="94">
        <v>30366.799999999999</v>
      </c>
      <c r="L134" s="109"/>
      <c r="M134" s="95"/>
      <c r="N134" s="94">
        <v>30366.799999999999</v>
      </c>
      <c r="O134" s="95"/>
      <c r="P134" s="95">
        <f t="shared" si="9"/>
        <v>0</v>
      </c>
      <c r="Q134" s="95"/>
      <c r="R134" s="95"/>
      <c r="S134" s="95"/>
      <c r="T134" s="94">
        <v>30366.799999999999</v>
      </c>
      <c r="U134" s="95"/>
      <c r="V134" s="95"/>
      <c r="W134" s="94">
        <v>30366.799999999999</v>
      </c>
      <c r="X134" s="95"/>
      <c r="Y134" s="81"/>
    </row>
    <row r="135" spans="1:25" s="6" customFormat="1" ht="25.5" customHeight="1" x14ac:dyDescent="0.15">
      <c r="A135" s="10"/>
      <c r="B135" s="11"/>
      <c r="C135" s="11"/>
      <c r="D135" s="45"/>
      <c r="E135" s="59" t="s">
        <v>432</v>
      </c>
      <c r="F135" s="12" t="s">
        <v>431</v>
      </c>
      <c r="G135" s="103">
        <v>29780.6</v>
      </c>
      <c r="H135" s="103">
        <v>29780.6</v>
      </c>
      <c r="I135" s="94"/>
      <c r="J135" s="94"/>
      <c r="K135" s="94">
        <v>30366.799999999999</v>
      </c>
      <c r="L135" s="94"/>
      <c r="M135" s="95"/>
      <c r="N135" s="94">
        <v>30366.799999999999</v>
      </c>
      <c r="O135" s="95"/>
      <c r="P135" s="95">
        <f t="shared" si="9"/>
        <v>0</v>
      </c>
      <c r="Q135" s="95"/>
      <c r="R135" s="95"/>
      <c r="S135" s="95"/>
      <c r="T135" s="94">
        <v>30366.799999999999</v>
      </c>
      <c r="U135" s="95"/>
      <c r="V135" s="95"/>
      <c r="W135" s="94">
        <v>30366.799999999999</v>
      </c>
      <c r="X135" s="95"/>
      <c r="Y135" s="81"/>
    </row>
    <row r="136" spans="1:25" s="6" customFormat="1" ht="25.5" customHeight="1" x14ac:dyDescent="0.15">
      <c r="A136" s="10"/>
      <c r="B136" s="11"/>
      <c r="C136" s="11"/>
      <c r="D136" s="45"/>
      <c r="E136" s="57" t="s">
        <v>616</v>
      </c>
      <c r="F136" s="60"/>
      <c r="G136" s="109"/>
      <c r="H136" s="109"/>
      <c r="I136" s="109"/>
      <c r="J136" s="94">
        <v>228556.79999999999</v>
      </c>
      <c r="K136" s="109"/>
      <c r="L136" s="94">
        <v>228556.79999999999</v>
      </c>
      <c r="M136" s="95">
        <v>228556.79999999999</v>
      </c>
      <c r="N136" s="95"/>
      <c r="O136" s="95">
        <v>228556.79999999999</v>
      </c>
      <c r="P136" s="95">
        <f t="shared" si="9"/>
        <v>0</v>
      </c>
      <c r="Q136" s="95"/>
      <c r="R136" s="95"/>
      <c r="S136" s="95">
        <v>228556.79999999999</v>
      </c>
      <c r="T136" s="95"/>
      <c r="U136" s="95">
        <v>228556.79999999999</v>
      </c>
      <c r="V136" s="95">
        <v>228556.79999999999</v>
      </c>
      <c r="W136" s="95"/>
      <c r="X136" s="95">
        <v>228556.79999999999</v>
      </c>
      <c r="Y136" s="81"/>
    </row>
    <row r="137" spans="1:25" s="6" customFormat="1" ht="26.25" customHeight="1" x14ac:dyDescent="0.15">
      <c r="A137" s="10"/>
      <c r="B137" s="11"/>
      <c r="C137" s="11"/>
      <c r="D137" s="45"/>
      <c r="E137" s="59" t="s">
        <v>526</v>
      </c>
      <c r="F137" s="12" t="s">
        <v>525</v>
      </c>
      <c r="G137" s="103">
        <v>394543.6</v>
      </c>
      <c r="H137" s="94"/>
      <c r="I137" s="103">
        <v>394543.6</v>
      </c>
      <c r="J137" s="94">
        <v>228556.79999999999</v>
      </c>
      <c r="K137" s="94"/>
      <c r="L137" s="94">
        <v>228556.79999999999</v>
      </c>
      <c r="M137" s="95">
        <v>228556.79999999999</v>
      </c>
      <c r="N137" s="95"/>
      <c r="O137" s="95">
        <v>228556.79999999999</v>
      </c>
      <c r="P137" s="95">
        <f t="shared" si="9"/>
        <v>0</v>
      </c>
      <c r="Q137" s="95"/>
      <c r="R137" s="95"/>
      <c r="S137" s="95">
        <v>228556.79999999999</v>
      </c>
      <c r="T137" s="95"/>
      <c r="U137" s="95">
        <v>228556.79999999999</v>
      </c>
      <c r="V137" s="95">
        <v>228556.79999999999</v>
      </c>
      <c r="W137" s="95"/>
      <c r="X137" s="95">
        <v>228556.79999999999</v>
      </c>
      <c r="Y137" s="81"/>
    </row>
    <row r="138" spans="1:25" s="6" customFormat="1" ht="25.5" customHeight="1" x14ac:dyDescent="0.15">
      <c r="A138" s="10"/>
      <c r="B138" s="11"/>
      <c r="C138" s="11"/>
      <c r="D138" s="45"/>
      <c r="E138" s="57" t="s">
        <v>617</v>
      </c>
      <c r="F138" s="60"/>
      <c r="G138" s="109"/>
      <c r="H138" s="109"/>
      <c r="I138" s="109"/>
      <c r="J138" s="109"/>
      <c r="K138" s="109"/>
      <c r="L138" s="109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81"/>
    </row>
    <row r="139" spans="1:25" s="6" customFormat="1" ht="30.75" customHeight="1" x14ac:dyDescent="0.15">
      <c r="A139" s="10"/>
      <c r="B139" s="11"/>
      <c r="C139" s="11"/>
      <c r="D139" s="45"/>
      <c r="E139" s="59" t="s">
        <v>432</v>
      </c>
      <c r="F139" s="12" t="s">
        <v>431</v>
      </c>
      <c r="G139" s="94"/>
      <c r="H139" s="94"/>
      <c r="I139" s="94"/>
      <c r="J139" s="94"/>
      <c r="K139" s="94"/>
      <c r="L139" s="94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81"/>
    </row>
    <row r="140" spans="1:25" s="6" customFormat="1" ht="25.5" customHeight="1" x14ac:dyDescent="0.15">
      <c r="A140" s="10"/>
      <c r="B140" s="11"/>
      <c r="C140" s="11"/>
      <c r="D140" s="45"/>
      <c r="E140" s="57" t="s">
        <v>618</v>
      </c>
      <c r="F140" s="60"/>
      <c r="G140" s="109"/>
      <c r="H140" s="109"/>
      <c r="I140" s="109"/>
      <c r="J140" s="109"/>
      <c r="K140" s="109"/>
      <c r="L140" s="109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81"/>
    </row>
    <row r="141" spans="1:25" s="6" customFormat="1" ht="27.75" customHeight="1" x14ac:dyDescent="0.15">
      <c r="A141" s="10"/>
      <c r="B141" s="11"/>
      <c r="C141" s="11"/>
      <c r="D141" s="45"/>
      <c r="E141" s="59" t="s">
        <v>432</v>
      </c>
      <c r="F141" s="12" t="s">
        <v>431</v>
      </c>
      <c r="G141" s="94"/>
      <c r="H141" s="94"/>
      <c r="I141" s="94"/>
      <c r="J141" s="94"/>
      <c r="K141" s="94"/>
      <c r="L141" s="94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81"/>
    </row>
    <row r="142" spans="1:25" s="6" customFormat="1" ht="18" customHeight="1" x14ac:dyDescent="0.15">
      <c r="A142" s="10"/>
      <c r="B142" s="11"/>
      <c r="C142" s="11"/>
      <c r="D142" s="45"/>
      <c r="E142" s="59" t="s">
        <v>526</v>
      </c>
      <c r="F142" s="12" t="s">
        <v>525</v>
      </c>
      <c r="G142" s="94"/>
      <c r="H142" s="94"/>
      <c r="I142" s="94"/>
      <c r="J142" s="94"/>
      <c r="K142" s="94"/>
      <c r="L142" s="94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81"/>
    </row>
    <row r="143" spans="1:25" s="6" customFormat="1" ht="25.5" customHeight="1" x14ac:dyDescent="0.15">
      <c r="A143" s="10"/>
      <c r="B143" s="11"/>
      <c r="C143" s="11"/>
      <c r="D143" s="45"/>
      <c r="E143" s="57" t="s">
        <v>619</v>
      </c>
      <c r="F143" s="60"/>
      <c r="G143" s="109"/>
      <c r="H143" s="109"/>
      <c r="I143" s="109"/>
      <c r="J143" s="109"/>
      <c r="K143" s="109"/>
      <c r="L143" s="109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81"/>
    </row>
    <row r="144" spans="1:25" s="6" customFormat="1" ht="18" customHeight="1" x14ac:dyDescent="0.15">
      <c r="A144" s="10"/>
      <c r="B144" s="11"/>
      <c r="C144" s="11"/>
      <c r="D144" s="45"/>
      <c r="E144" s="59" t="s">
        <v>526</v>
      </c>
      <c r="F144" s="12" t="s">
        <v>525</v>
      </c>
      <c r="G144" s="94"/>
      <c r="H144" s="94"/>
      <c r="I144" s="94"/>
      <c r="J144" s="94"/>
      <c r="K144" s="94"/>
      <c r="L144" s="94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81"/>
    </row>
    <row r="145" spans="1:25" s="6" customFormat="1" ht="25.5" customHeight="1" x14ac:dyDescent="0.15">
      <c r="A145" s="10"/>
      <c r="B145" s="11"/>
      <c r="C145" s="11"/>
      <c r="D145" s="45"/>
      <c r="E145" s="57" t="s">
        <v>620</v>
      </c>
      <c r="F145" s="60"/>
      <c r="G145" s="109"/>
      <c r="H145" s="109"/>
      <c r="I145" s="109"/>
      <c r="J145" s="109"/>
      <c r="K145" s="109"/>
      <c r="L145" s="109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81"/>
    </row>
    <row r="146" spans="1:25" s="6" customFormat="1" ht="18" customHeight="1" x14ac:dyDescent="0.15">
      <c r="A146" s="10"/>
      <c r="B146" s="11"/>
      <c r="C146" s="11"/>
      <c r="D146" s="45"/>
      <c r="E146" s="59" t="s">
        <v>508</v>
      </c>
      <c r="F146" s="12" t="s">
        <v>509</v>
      </c>
      <c r="G146" s="94"/>
      <c r="H146" s="94"/>
      <c r="I146" s="94"/>
      <c r="J146" s="94"/>
      <c r="K146" s="94"/>
      <c r="L146" s="94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81"/>
    </row>
    <row r="147" spans="1:25" s="6" customFormat="1" ht="18" customHeight="1" x14ac:dyDescent="0.15">
      <c r="A147" s="10"/>
      <c r="B147" s="11"/>
      <c r="C147" s="11"/>
      <c r="D147" s="45"/>
      <c r="E147" s="59" t="s">
        <v>526</v>
      </c>
      <c r="F147" s="12" t="s">
        <v>525</v>
      </c>
      <c r="G147" s="94"/>
      <c r="H147" s="94"/>
      <c r="I147" s="94"/>
      <c r="J147" s="94"/>
      <c r="K147" s="94"/>
      <c r="L147" s="94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81"/>
    </row>
    <row r="148" spans="1:25" s="6" customFormat="1" ht="25.5" customHeight="1" x14ac:dyDescent="0.15">
      <c r="A148" s="10"/>
      <c r="B148" s="11"/>
      <c r="C148" s="11"/>
      <c r="D148" s="45"/>
      <c r="E148" s="57" t="s">
        <v>621</v>
      </c>
      <c r="F148" s="60"/>
      <c r="G148" s="109"/>
      <c r="H148" s="109"/>
      <c r="I148" s="109"/>
      <c r="J148" s="109"/>
      <c r="K148" s="109"/>
      <c r="L148" s="109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81"/>
    </row>
    <row r="149" spans="1:25" s="6" customFormat="1" ht="18" customHeight="1" x14ac:dyDescent="0.15">
      <c r="A149" s="10"/>
      <c r="B149" s="11"/>
      <c r="C149" s="11"/>
      <c r="D149" s="45"/>
      <c r="E149" s="59" t="s">
        <v>395</v>
      </c>
      <c r="F149" s="12" t="s">
        <v>394</v>
      </c>
      <c r="G149" s="94"/>
      <c r="H149" s="94"/>
      <c r="I149" s="94"/>
      <c r="J149" s="94"/>
      <c r="K149" s="94"/>
      <c r="L149" s="94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81"/>
    </row>
    <row r="150" spans="1:25" s="6" customFormat="1" ht="18" customHeight="1" x14ac:dyDescent="0.15">
      <c r="A150" s="10"/>
      <c r="B150" s="11"/>
      <c r="C150" s="11"/>
      <c r="D150" s="45"/>
      <c r="E150" s="59" t="s">
        <v>526</v>
      </c>
      <c r="F150" s="12" t="s">
        <v>525</v>
      </c>
      <c r="G150" s="94"/>
      <c r="H150" s="94"/>
      <c r="I150" s="94"/>
      <c r="J150" s="94"/>
      <c r="K150" s="94"/>
      <c r="L150" s="94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81"/>
    </row>
    <row r="151" spans="1:25" s="6" customFormat="1" ht="25.5" customHeight="1" x14ac:dyDescent="0.15">
      <c r="A151" s="10"/>
      <c r="B151" s="11"/>
      <c r="C151" s="11"/>
      <c r="D151" s="45"/>
      <c r="E151" s="57" t="s">
        <v>622</v>
      </c>
      <c r="F151" s="60"/>
      <c r="G151" s="109"/>
      <c r="H151" s="109"/>
      <c r="I151" s="109"/>
      <c r="J151" s="109"/>
      <c r="K151" s="109"/>
      <c r="L151" s="109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81"/>
    </row>
    <row r="152" spans="1:25" s="6" customFormat="1" ht="27" customHeight="1" x14ac:dyDescent="0.15">
      <c r="A152" s="10"/>
      <c r="B152" s="11"/>
      <c r="C152" s="11"/>
      <c r="D152" s="45"/>
      <c r="E152" s="59" t="s">
        <v>432</v>
      </c>
      <c r="F152" s="12" t="s">
        <v>431</v>
      </c>
      <c r="G152" s="94"/>
      <c r="H152" s="94"/>
      <c r="I152" s="94"/>
      <c r="J152" s="94"/>
      <c r="K152" s="94"/>
      <c r="L152" s="94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81"/>
    </row>
    <row r="153" spans="1:25" s="6" customFormat="1" ht="18.75" customHeight="1" x14ac:dyDescent="0.15">
      <c r="A153" s="10"/>
      <c r="B153" s="11"/>
      <c r="C153" s="11"/>
      <c r="D153" s="45"/>
      <c r="E153" s="59" t="s">
        <v>524</v>
      </c>
      <c r="F153" s="12" t="s">
        <v>523</v>
      </c>
      <c r="G153" s="94"/>
      <c r="H153" s="94"/>
      <c r="I153" s="94"/>
      <c r="J153" s="94"/>
      <c r="K153" s="94"/>
      <c r="L153" s="94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81"/>
    </row>
    <row r="154" spans="1:25" s="6" customFormat="1" ht="18.75" customHeight="1" x14ac:dyDescent="0.15">
      <c r="A154" s="10"/>
      <c r="B154" s="11"/>
      <c r="C154" s="11"/>
      <c r="D154" s="45"/>
      <c r="E154" s="59" t="s">
        <v>526</v>
      </c>
      <c r="F154" s="12" t="s">
        <v>525</v>
      </c>
      <c r="G154" s="94"/>
      <c r="H154" s="94"/>
      <c r="I154" s="94"/>
      <c r="J154" s="94"/>
      <c r="K154" s="94"/>
      <c r="L154" s="94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81"/>
    </row>
    <row r="155" spans="1:25" s="6" customFormat="1" ht="25.5" customHeight="1" x14ac:dyDescent="0.15">
      <c r="A155" s="10"/>
      <c r="B155" s="11"/>
      <c r="C155" s="11"/>
      <c r="D155" s="45"/>
      <c r="E155" s="57" t="s">
        <v>623</v>
      </c>
      <c r="F155" s="60"/>
      <c r="G155" s="109"/>
      <c r="H155" s="109"/>
      <c r="I155" s="109"/>
      <c r="J155" s="109"/>
      <c r="K155" s="109"/>
      <c r="L155" s="109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81"/>
    </row>
    <row r="156" spans="1:25" s="6" customFormat="1" ht="18.75" customHeight="1" x14ac:dyDescent="0.15">
      <c r="A156" s="10"/>
      <c r="B156" s="11"/>
      <c r="C156" s="11"/>
      <c r="D156" s="45"/>
      <c r="E156" s="59" t="s">
        <v>423</v>
      </c>
      <c r="F156" s="12" t="s">
        <v>424</v>
      </c>
      <c r="G156" s="94"/>
      <c r="H156" s="94"/>
      <c r="I156" s="94"/>
      <c r="J156" s="94"/>
      <c r="K156" s="94"/>
      <c r="L156" s="94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81"/>
    </row>
    <row r="157" spans="1:25" s="6" customFormat="1" ht="30" customHeight="1" x14ac:dyDescent="0.15">
      <c r="A157" s="10"/>
      <c r="B157" s="11"/>
      <c r="C157" s="11"/>
      <c r="D157" s="45"/>
      <c r="E157" s="59" t="s">
        <v>432</v>
      </c>
      <c r="F157" s="12" t="s">
        <v>431</v>
      </c>
      <c r="G157" s="94"/>
      <c r="H157" s="94"/>
      <c r="I157" s="94"/>
      <c r="J157" s="94"/>
      <c r="K157" s="94"/>
      <c r="L157" s="94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81"/>
    </row>
    <row r="158" spans="1:25" s="6" customFormat="1" ht="25.5" customHeight="1" x14ac:dyDescent="0.15">
      <c r="A158" s="10"/>
      <c r="B158" s="11"/>
      <c r="C158" s="11"/>
      <c r="D158" s="45"/>
      <c r="E158" s="57" t="s">
        <v>624</v>
      </c>
      <c r="F158" s="60"/>
      <c r="G158" s="109"/>
      <c r="H158" s="109"/>
      <c r="I158" s="109"/>
      <c r="J158" s="109"/>
      <c r="K158" s="109"/>
      <c r="L158" s="109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81"/>
    </row>
    <row r="159" spans="1:25" s="6" customFormat="1" ht="29.25" customHeight="1" x14ac:dyDescent="0.15">
      <c r="A159" s="10"/>
      <c r="B159" s="11"/>
      <c r="C159" s="11"/>
      <c r="D159" s="45"/>
      <c r="E159" s="59" t="s">
        <v>458</v>
      </c>
      <c r="F159" s="12" t="s">
        <v>459</v>
      </c>
      <c r="G159" s="94"/>
      <c r="H159" s="94"/>
      <c r="I159" s="94"/>
      <c r="J159" s="94"/>
      <c r="K159" s="94"/>
      <c r="L159" s="94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81"/>
    </row>
    <row r="160" spans="1:25" s="6" customFormat="1" ht="18.75" customHeight="1" x14ac:dyDescent="0.15">
      <c r="A160" s="10"/>
      <c r="B160" s="11"/>
      <c r="C160" s="11"/>
      <c r="D160" s="45"/>
      <c r="E160" s="59" t="s">
        <v>508</v>
      </c>
      <c r="F160" s="12" t="s">
        <v>509</v>
      </c>
      <c r="G160" s="94"/>
      <c r="H160" s="94"/>
      <c r="I160" s="94"/>
      <c r="J160" s="94"/>
      <c r="K160" s="94"/>
      <c r="L160" s="94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81"/>
    </row>
    <row r="161" spans="1:25" s="6" customFormat="1" ht="25.5" customHeight="1" x14ac:dyDescent="0.15">
      <c r="A161" s="10"/>
      <c r="B161" s="11"/>
      <c r="C161" s="11"/>
      <c r="D161" s="45"/>
      <c r="E161" s="57" t="s">
        <v>625</v>
      </c>
      <c r="F161" s="60"/>
      <c r="G161" s="109"/>
      <c r="H161" s="109"/>
      <c r="I161" s="109"/>
      <c r="J161" s="109"/>
      <c r="K161" s="109"/>
      <c r="L161" s="109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81"/>
    </row>
    <row r="162" spans="1:25" s="6" customFormat="1" ht="29.25" customHeight="1" x14ac:dyDescent="0.15">
      <c r="A162" s="10"/>
      <c r="B162" s="11"/>
      <c r="C162" s="11"/>
      <c r="D162" s="45"/>
      <c r="E162" s="59" t="s">
        <v>524</v>
      </c>
      <c r="F162" s="12" t="s">
        <v>523</v>
      </c>
      <c r="G162" s="94"/>
      <c r="H162" s="94"/>
      <c r="I162" s="94"/>
      <c r="J162" s="94"/>
      <c r="K162" s="94"/>
      <c r="L162" s="94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81"/>
    </row>
    <row r="163" spans="1:25" s="6" customFormat="1" ht="63" x14ac:dyDescent="0.15">
      <c r="A163" s="10"/>
      <c r="B163" s="11"/>
      <c r="C163" s="11"/>
      <c r="D163" s="45"/>
      <c r="E163" s="57" t="s">
        <v>626</v>
      </c>
      <c r="F163" s="60"/>
      <c r="G163" s="109"/>
      <c r="H163" s="109"/>
      <c r="I163" s="109"/>
      <c r="J163" s="109"/>
      <c r="K163" s="109"/>
      <c r="L163" s="109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81"/>
    </row>
    <row r="164" spans="1:25" s="6" customFormat="1" ht="29.25" customHeight="1" x14ac:dyDescent="0.15">
      <c r="A164" s="10"/>
      <c r="B164" s="11"/>
      <c r="C164" s="11"/>
      <c r="D164" s="45"/>
      <c r="E164" s="59" t="s">
        <v>508</v>
      </c>
      <c r="F164" s="12" t="s">
        <v>509</v>
      </c>
      <c r="G164" s="94"/>
      <c r="H164" s="94"/>
      <c r="I164" s="94"/>
      <c r="J164" s="94"/>
      <c r="K164" s="94"/>
      <c r="L164" s="94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81"/>
    </row>
    <row r="165" spans="1:25" s="6" customFormat="1" ht="25.5" customHeight="1" x14ac:dyDescent="0.15">
      <c r="A165" s="10"/>
      <c r="B165" s="11"/>
      <c r="C165" s="11"/>
      <c r="D165" s="45"/>
      <c r="E165" s="57" t="s">
        <v>627</v>
      </c>
      <c r="F165" s="60"/>
      <c r="G165" s="109"/>
      <c r="H165" s="109"/>
      <c r="I165" s="109"/>
      <c r="J165" s="109"/>
      <c r="K165" s="109"/>
      <c r="L165" s="109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81"/>
    </row>
    <row r="166" spans="1:25" s="6" customFormat="1" ht="29.25" customHeight="1" x14ac:dyDescent="0.15">
      <c r="A166" s="10"/>
      <c r="B166" s="11"/>
      <c r="C166" s="11"/>
      <c r="D166" s="45"/>
      <c r="E166" s="59" t="s">
        <v>393</v>
      </c>
      <c r="F166" s="12" t="s">
        <v>392</v>
      </c>
      <c r="G166" s="94"/>
      <c r="H166" s="94"/>
      <c r="I166" s="94"/>
      <c r="J166" s="94"/>
      <c r="K166" s="94"/>
      <c r="L166" s="94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81"/>
    </row>
    <row r="167" spans="1:25" s="6" customFormat="1" ht="29.25" customHeight="1" x14ac:dyDescent="0.15">
      <c r="A167" s="10"/>
      <c r="B167" s="11"/>
      <c r="C167" s="11"/>
      <c r="D167" s="45"/>
      <c r="E167" s="59" t="s">
        <v>423</v>
      </c>
      <c r="F167" s="12" t="s">
        <v>424</v>
      </c>
      <c r="G167" s="94"/>
      <c r="H167" s="94"/>
      <c r="I167" s="94"/>
      <c r="J167" s="94"/>
      <c r="K167" s="94"/>
      <c r="L167" s="94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81"/>
    </row>
    <row r="168" spans="1:25" s="6" customFormat="1" ht="29.25" customHeight="1" x14ac:dyDescent="0.15">
      <c r="A168" s="10"/>
      <c r="B168" s="11"/>
      <c r="C168" s="11"/>
      <c r="D168" s="45"/>
      <c r="E168" s="59" t="s">
        <v>432</v>
      </c>
      <c r="F168" s="12" t="s">
        <v>431</v>
      </c>
      <c r="G168" s="94"/>
      <c r="H168" s="94"/>
      <c r="I168" s="94"/>
      <c r="J168" s="94"/>
      <c r="K168" s="94"/>
      <c r="L168" s="94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81"/>
    </row>
    <row r="169" spans="1:25" s="6" customFormat="1" ht="29.25" customHeight="1" x14ac:dyDescent="0.15">
      <c r="A169" s="10"/>
      <c r="B169" s="11"/>
      <c r="C169" s="11"/>
      <c r="D169" s="45"/>
      <c r="E169" s="59" t="s">
        <v>508</v>
      </c>
      <c r="F169" s="12" t="s">
        <v>509</v>
      </c>
      <c r="G169" s="94"/>
      <c r="H169" s="94"/>
      <c r="I169" s="94"/>
      <c r="J169" s="94"/>
      <c r="K169" s="94"/>
      <c r="L169" s="94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81"/>
    </row>
    <row r="170" spans="1:25" s="6" customFormat="1" ht="29.25" customHeight="1" x14ac:dyDescent="0.15">
      <c r="A170" s="10"/>
      <c r="B170" s="11"/>
      <c r="C170" s="11"/>
      <c r="D170" s="45"/>
      <c r="E170" s="59" t="s">
        <v>534</v>
      </c>
      <c r="F170" s="12" t="s">
        <v>535</v>
      </c>
      <c r="G170" s="94"/>
      <c r="H170" s="94"/>
      <c r="I170" s="94"/>
      <c r="J170" s="94"/>
      <c r="K170" s="94"/>
      <c r="L170" s="94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81"/>
    </row>
    <row r="171" spans="1:25" s="6" customFormat="1" ht="52.5" x14ac:dyDescent="0.15">
      <c r="A171" s="10"/>
      <c r="B171" s="11"/>
      <c r="C171" s="11"/>
      <c r="D171" s="45"/>
      <c r="E171" s="57" t="s">
        <v>628</v>
      </c>
      <c r="F171" s="60"/>
      <c r="G171" s="109"/>
      <c r="H171" s="109"/>
      <c r="I171" s="109"/>
      <c r="J171" s="109"/>
      <c r="K171" s="109"/>
      <c r="L171" s="109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81"/>
    </row>
    <row r="172" spans="1:25" ht="12.75" customHeight="1" x14ac:dyDescent="0.15">
      <c r="A172" s="20"/>
      <c r="B172" s="22"/>
      <c r="C172" s="22"/>
      <c r="D172" s="55"/>
      <c r="E172" s="56" t="s">
        <v>508</v>
      </c>
      <c r="F172" s="39" t="s">
        <v>509</v>
      </c>
      <c r="G172" s="91"/>
      <c r="H172" s="91"/>
      <c r="I172" s="91"/>
      <c r="J172" s="91"/>
      <c r="K172" s="91"/>
      <c r="L172" s="91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82"/>
    </row>
    <row r="173" spans="1:25" s="6" customFormat="1" ht="52.5" x14ac:dyDescent="0.15">
      <c r="A173" s="10"/>
      <c r="B173" s="11"/>
      <c r="C173" s="11"/>
      <c r="D173" s="45"/>
      <c r="E173" s="57" t="s">
        <v>629</v>
      </c>
      <c r="F173" s="60"/>
      <c r="G173" s="109"/>
      <c r="H173" s="109"/>
      <c r="I173" s="109"/>
      <c r="J173" s="109"/>
      <c r="K173" s="109"/>
      <c r="L173" s="109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81"/>
    </row>
    <row r="174" spans="1:25" ht="12.75" customHeight="1" x14ac:dyDescent="0.15">
      <c r="A174" s="20"/>
      <c r="B174" s="22"/>
      <c r="C174" s="22"/>
      <c r="D174" s="55"/>
      <c r="E174" s="56" t="s">
        <v>508</v>
      </c>
      <c r="F174" s="39" t="s">
        <v>509</v>
      </c>
      <c r="G174" s="91"/>
      <c r="H174" s="91"/>
      <c r="I174" s="91"/>
      <c r="J174" s="91"/>
      <c r="K174" s="91"/>
      <c r="L174" s="91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82"/>
    </row>
    <row r="175" spans="1:25" ht="20.25" customHeight="1" x14ac:dyDescent="0.15">
      <c r="A175" s="38" t="s">
        <v>250</v>
      </c>
      <c r="B175" s="39" t="s">
        <v>231</v>
      </c>
      <c r="C175" s="39" t="s">
        <v>213</v>
      </c>
      <c r="D175" s="39" t="s">
        <v>213</v>
      </c>
      <c r="E175" s="56" t="s">
        <v>251</v>
      </c>
      <c r="F175" s="55"/>
      <c r="G175" s="91"/>
      <c r="H175" s="91"/>
      <c r="I175" s="91"/>
      <c r="J175" s="91"/>
      <c r="K175" s="91"/>
      <c r="L175" s="91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82"/>
    </row>
    <row r="176" spans="1:25" ht="12.75" customHeight="1" x14ac:dyDescent="0.15">
      <c r="A176" s="20"/>
      <c r="B176" s="22"/>
      <c r="C176" s="22"/>
      <c r="D176" s="55"/>
      <c r="E176" s="56" t="s">
        <v>5</v>
      </c>
      <c r="F176" s="55"/>
      <c r="G176" s="91"/>
      <c r="H176" s="91"/>
      <c r="I176" s="91"/>
      <c r="J176" s="91"/>
      <c r="K176" s="91"/>
      <c r="L176" s="91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82"/>
    </row>
    <row r="177" spans="1:25" s="6" customFormat="1" ht="25.5" customHeight="1" x14ac:dyDescent="0.15">
      <c r="A177" s="10"/>
      <c r="B177" s="11"/>
      <c r="C177" s="11"/>
      <c r="D177" s="45"/>
      <c r="E177" s="57" t="s">
        <v>630</v>
      </c>
      <c r="F177" s="60"/>
      <c r="G177" s="109"/>
      <c r="H177" s="109"/>
      <c r="I177" s="109"/>
      <c r="J177" s="109"/>
      <c r="K177" s="109"/>
      <c r="L177" s="109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81"/>
    </row>
    <row r="178" spans="1:25" s="6" customFormat="1" ht="29.25" customHeight="1" x14ac:dyDescent="0.15">
      <c r="A178" s="10"/>
      <c r="B178" s="11"/>
      <c r="C178" s="11"/>
      <c r="D178" s="45"/>
      <c r="E178" s="59" t="s">
        <v>428</v>
      </c>
      <c r="F178" s="12" t="s">
        <v>427</v>
      </c>
      <c r="G178" s="94"/>
      <c r="H178" s="94"/>
      <c r="I178" s="94"/>
      <c r="J178" s="94"/>
      <c r="K178" s="94"/>
      <c r="L178" s="94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81"/>
    </row>
    <row r="179" spans="1:25" s="6" customFormat="1" ht="29.25" customHeight="1" x14ac:dyDescent="0.15">
      <c r="A179" s="10"/>
      <c r="B179" s="11"/>
      <c r="C179" s="11"/>
      <c r="D179" s="45"/>
      <c r="E179" s="59" t="s">
        <v>534</v>
      </c>
      <c r="F179" s="12" t="s">
        <v>535</v>
      </c>
      <c r="G179" s="94"/>
      <c r="H179" s="94"/>
      <c r="I179" s="94"/>
      <c r="J179" s="94"/>
      <c r="K179" s="94"/>
      <c r="L179" s="94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81"/>
    </row>
    <row r="180" spans="1:25" s="6" customFormat="1" ht="48" customHeight="1" x14ac:dyDescent="0.15">
      <c r="A180" s="10"/>
      <c r="B180" s="11"/>
      <c r="C180" s="11"/>
      <c r="D180" s="45"/>
      <c r="E180" s="57" t="s">
        <v>631</v>
      </c>
      <c r="F180" s="60"/>
      <c r="G180" s="109"/>
      <c r="H180" s="109"/>
      <c r="I180" s="109"/>
      <c r="J180" s="109"/>
      <c r="K180" s="109"/>
      <c r="L180" s="109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81"/>
    </row>
    <row r="181" spans="1:25" s="6" customFormat="1" ht="29.25" customHeight="1" x14ac:dyDescent="0.15">
      <c r="A181" s="10"/>
      <c r="B181" s="11"/>
      <c r="C181" s="11"/>
      <c r="D181" s="45"/>
      <c r="E181" s="59" t="s">
        <v>458</v>
      </c>
      <c r="F181" s="12" t="s">
        <v>459</v>
      </c>
      <c r="G181" s="94"/>
      <c r="H181" s="94"/>
      <c r="I181" s="94"/>
      <c r="J181" s="94"/>
      <c r="K181" s="94"/>
      <c r="L181" s="94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81"/>
    </row>
    <row r="182" spans="1:25" s="6" customFormat="1" ht="37.5" customHeight="1" x14ac:dyDescent="0.15">
      <c r="A182" s="10"/>
      <c r="B182" s="11"/>
      <c r="C182" s="11"/>
      <c r="D182" s="45"/>
      <c r="E182" s="57" t="s">
        <v>632</v>
      </c>
      <c r="F182" s="60"/>
      <c r="G182" s="109"/>
      <c r="H182" s="109"/>
      <c r="I182" s="109"/>
      <c r="J182" s="109"/>
      <c r="K182" s="109"/>
      <c r="L182" s="109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81"/>
    </row>
    <row r="183" spans="1:25" s="6" customFormat="1" ht="29.25" customHeight="1" x14ac:dyDescent="0.15">
      <c r="A183" s="10"/>
      <c r="B183" s="11"/>
      <c r="C183" s="11"/>
      <c r="D183" s="45"/>
      <c r="E183" s="59" t="s">
        <v>458</v>
      </c>
      <c r="F183" s="12" t="s">
        <v>459</v>
      </c>
      <c r="G183" s="94"/>
      <c r="H183" s="94"/>
      <c r="I183" s="94"/>
      <c r="J183" s="94"/>
      <c r="K183" s="94"/>
      <c r="L183" s="94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81"/>
    </row>
    <row r="184" spans="1:25" s="6" customFormat="1" ht="81" customHeight="1" x14ac:dyDescent="0.15">
      <c r="A184" s="10"/>
      <c r="B184" s="11"/>
      <c r="C184" s="11"/>
      <c r="D184" s="45"/>
      <c r="E184" s="57" t="s">
        <v>633</v>
      </c>
      <c r="F184" s="60"/>
      <c r="G184" s="109"/>
      <c r="H184" s="109"/>
      <c r="I184" s="109"/>
      <c r="J184" s="109"/>
      <c r="K184" s="109"/>
      <c r="L184" s="109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81"/>
    </row>
    <row r="185" spans="1:25" s="6" customFormat="1" ht="29.25" customHeight="1" x14ac:dyDescent="0.15">
      <c r="A185" s="10"/>
      <c r="B185" s="11"/>
      <c r="C185" s="11"/>
      <c r="D185" s="45"/>
      <c r="E185" s="59" t="s">
        <v>508</v>
      </c>
      <c r="F185" s="12" t="s">
        <v>509</v>
      </c>
      <c r="G185" s="94"/>
      <c r="H185" s="94"/>
      <c r="I185" s="94"/>
      <c r="J185" s="94"/>
      <c r="K185" s="94"/>
      <c r="L185" s="94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81"/>
    </row>
    <row r="186" spans="1:25" s="6" customFormat="1" ht="57" customHeight="1" x14ac:dyDescent="0.15">
      <c r="A186" s="10"/>
      <c r="B186" s="11"/>
      <c r="C186" s="11"/>
      <c r="D186" s="45"/>
      <c r="E186" s="57" t="s">
        <v>634</v>
      </c>
      <c r="F186" s="60"/>
      <c r="G186" s="109"/>
      <c r="H186" s="109"/>
      <c r="I186" s="109"/>
      <c r="J186" s="109"/>
      <c r="K186" s="109"/>
      <c r="L186" s="109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81"/>
    </row>
    <row r="187" spans="1:25" s="6" customFormat="1" ht="29.25" customHeight="1" x14ac:dyDescent="0.15">
      <c r="A187" s="10"/>
      <c r="B187" s="11"/>
      <c r="C187" s="11"/>
      <c r="D187" s="45"/>
      <c r="E187" s="59" t="s">
        <v>508</v>
      </c>
      <c r="F187" s="12" t="s">
        <v>509</v>
      </c>
      <c r="G187" s="94"/>
      <c r="H187" s="94"/>
      <c r="I187" s="94"/>
      <c r="J187" s="94"/>
      <c r="K187" s="94"/>
      <c r="L187" s="94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81"/>
    </row>
    <row r="188" spans="1:25" s="6" customFormat="1" ht="25.5" customHeight="1" x14ac:dyDescent="0.15">
      <c r="A188" s="10"/>
      <c r="B188" s="11"/>
      <c r="C188" s="11"/>
      <c r="D188" s="45"/>
      <c r="E188" s="57" t="s">
        <v>635</v>
      </c>
      <c r="F188" s="60"/>
      <c r="G188" s="109"/>
      <c r="H188" s="109"/>
      <c r="I188" s="109"/>
      <c r="J188" s="109"/>
      <c r="K188" s="109"/>
      <c r="L188" s="109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81"/>
    </row>
    <row r="189" spans="1:25" s="6" customFormat="1" ht="29.25" customHeight="1" x14ac:dyDescent="0.15">
      <c r="A189" s="10"/>
      <c r="B189" s="11"/>
      <c r="C189" s="11"/>
      <c r="D189" s="45"/>
      <c r="E189" s="59" t="s">
        <v>526</v>
      </c>
      <c r="F189" s="12" t="s">
        <v>525</v>
      </c>
      <c r="G189" s="94"/>
      <c r="H189" s="94"/>
      <c r="I189" s="94"/>
      <c r="J189" s="94"/>
      <c r="K189" s="94"/>
      <c r="L189" s="94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81"/>
    </row>
    <row r="190" spans="1:25" s="6" customFormat="1" ht="48.75" customHeight="1" x14ac:dyDescent="0.15">
      <c r="A190" s="10"/>
      <c r="B190" s="11"/>
      <c r="C190" s="11"/>
      <c r="D190" s="45"/>
      <c r="E190" s="57" t="s">
        <v>636</v>
      </c>
      <c r="F190" s="60"/>
      <c r="G190" s="109"/>
      <c r="H190" s="109"/>
      <c r="I190" s="109"/>
      <c r="J190" s="109"/>
      <c r="K190" s="109"/>
      <c r="L190" s="109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81"/>
    </row>
    <row r="191" spans="1:25" s="6" customFormat="1" ht="29.25" customHeight="1" x14ac:dyDescent="0.15">
      <c r="A191" s="10"/>
      <c r="B191" s="11"/>
      <c r="C191" s="11"/>
      <c r="D191" s="45"/>
      <c r="E191" s="59" t="s">
        <v>508</v>
      </c>
      <c r="F191" s="12" t="s">
        <v>509</v>
      </c>
      <c r="G191" s="94"/>
      <c r="H191" s="94"/>
      <c r="I191" s="94"/>
      <c r="J191" s="94"/>
      <c r="K191" s="94"/>
      <c r="L191" s="94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81"/>
    </row>
    <row r="192" spans="1:25" s="6" customFormat="1" ht="36.75" customHeight="1" x14ac:dyDescent="0.15">
      <c r="A192" s="10"/>
      <c r="B192" s="11"/>
      <c r="C192" s="11"/>
      <c r="D192" s="45"/>
      <c r="E192" s="57" t="s">
        <v>637</v>
      </c>
      <c r="F192" s="60"/>
      <c r="G192" s="109"/>
      <c r="H192" s="109"/>
      <c r="I192" s="109"/>
      <c r="J192" s="109"/>
      <c r="K192" s="109"/>
      <c r="L192" s="109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81"/>
    </row>
    <row r="193" spans="1:25" s="6" customFormat="1" ht="29.25" customHeight="1" x14ac:dyDescent="0.15">
      <c r="A193" s="10"/>
      <c r="B193" s="11"/>
      <c r="C193" s="11"/>
      <c r="D193" s="45"/>
      <c r="E193" s="59" t="s">
        <v>508</v>
      </c>
      <c r="F193" s="12" t="s">
        <v>509</v>
      </c>
      <c r="G193" s="94"/>
      <c r="H193" s="94"/>
      <c r="I193" s="94"/>
      <c r="J193" s="94"/>
      <c r="K193" s="94"/>
      <c r="L193" s="94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81"/>
    </row>
    <row r="194" spans="1:25" s="6" customFormat="1" ht="25.5" customHeight="1" x14ac:dyDescent="0.15">
      <c r="A194" s="10" t="s">
        <v>252</v>
      </c>
      <c r="B194" s="11" t="s">
        <v>231</v>
      </c>
      <c r="C194" s="11" t="s">
        <v>253</v>
      </c>
      <c r="D194" s="45" t="s">
        <v>197</v>
      </c>
      <c r="E194" s="57" t="s">
        <v>254</v>
      </c>
      <c r="F194" s="60"/>
      <c r="G194" s="109"/>
      <c r="H194" s="109"/>
      <c r="I194" s="109"/>
      <c r="J194" s="109"/>
      <c r="K194" s="109"/>
      <c r="L194" s="109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81"/>
    </row>
    <row r="195" spans="1:25" ht="12.75" customHeight="1" x14ac:dyDescent="0.15">
      <c r="A195" s="20"/>
      <c r="B195" s="22"/>
      <c r="C195" s="22"/>
      <c r="D195" s="55"/>
      <c r="E195" s="56" t="s">
        <v>202</v>
      </c>
      <c r="F195" s="55"/>
      <c r="G195" s="91"/>
      <c r="H195" s="91"/>
      <c r="I195" s="91"/>
      <c r="J195" s="91"/>
      <c r="K195" s="91"/>
      <c r="L195" s="91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82"/>
    </row>
    <row r="196" spans="1:25" ht="12.75" customHeight="1" x14ac:dyDescent="0.15">
      <c r="A196" s="38" t="s">
        <v>255</v>
      </c>
      <c r="B196" s="39" t="s">
        <v>231</v>
      </c>
      <c r="C196" s="39" t="s">
        <v>253</v>
      </c>
      <c r="D196" s="39" t="s">
        <v>206</v>
      </c>
      <c r="E196" s="56" t="s">
        <v>256</v>
      </c>
      <c r="F196" s="55"/>
      <c r="G196" s="91"/>
      <c r="H196" s="91"/>
      <c r="I196" s="91"/>
      <c r="J196" s="91"/>
      <c r="K196" s="91"/>
      <c r="L196" s="91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82"/>
    </row>
    <row r="197" spans="1:25" ht="12.75" customHeight="1" x14ac:dyDescent="0.15">
      <c r="A197" s="20"/>
      <c r="B197" s="22"/>
      <c r="C197" s="22"/>
      <c r="D197" s="55"/>
      <c r="E197" s="56" t="s">
        <v>5</v>
      </c>
      <c r="F197" s="55"/>
      <c r="G197" s="91"/>
      <c r="H197" s="91"/>
      <c r="I197" s="91"/>
      <c r="J197" s="91"/>
      <c r="K197" s="91"/>
      <c r="L197" s="91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82"/>
    </row>
    <row r="198" spans="1:25" s="6" customFormat="1" ht="25.5" customHeight="1" x14ac:dyDescent="0.15">
      <c r="A198" s="10"/>
      <c r="B198" s="11"/>
      <c r="C198" s="11"/>
      <c r="D198" s="45"/>
      <c r="E198" s="57" t="s">
        <v>638</v>
      </c>
      <c r="F198" s="60"/>
      <c r="G198" s="109"/>
      <c r="H198" s="109"/>
      <c r="I198" s="109"/>
      <c r="J198" s="109"/>
      <c r="K198" s="109"/>
      <c r="L198" s="109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81"/>
    </row>
    <row r="199" spans="1:25" s="6" customFormat="1" ht="21" customHeight="1" x14ac:dyDescent="0.15">
      <c r="A199" s="10"/>
      <c r="B199" s="11"/>
      <c r="C199" s="11"/>
      <c r="D199" s="45"/>
      <c r="E199" s="59" t="s">
        <v>417</v>
      </c>
      <c r="F199" s="12" t="s">
        <v>416</v>
      </c>
      <c r="G199" s="94"/>
      <c r="H199" s="94"/>
      <c r="I199" s="94"/>
      <c r="J199" s="94"/>
      <c r="K199" s="94"/>
      <c r="L199" s="94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81"/>
    </row>
    <row r="200" spans="1:25" s="6" customFormat="1" ht="21" customHeight="1" x14ac:dyDescent="0.15">
      <c r="A200" s="10"/>
      <c r="B200" s="11"/>
      <c r="C200" s="11"/>
      <c r="D200" s="45"/>
      <c r="E200" s="59" t="s">
        <v>423</v>
      </c>
      <c r="F200" s="12" t="s">
        <v>424</v>
      </c>
      <c r="G200" s="94"/>
      <c r="H200" s="94"/>
      <c r="I200" s="94"/>
      <c r="J200" s="94"/>
      <c r="K200" s="94"/>
      <c r="L200" s="94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81"/>
    </row>
    <row r="201" spans="1:25" s="6" customFormat="1" ht="21" customHeight="1" x14ac:dyDescent="0.15">
      <c r="A201" s="10"/>
      <c r="B201" s="11"/>
      <c r="C201" s="11"/>
      <c r="D201" s="45"/>
      <c r="E201" s="59" t="s">
        <v>444</v>
      </c>
      <c r="F201" s="12" t="s">
        <v>445</v>
      </c>
      <c r="G201" s="94"/>
      <c r="H201" s="94"/>
      <c r="I201" s="94"/>
      <c r="J201" s="94"/>
      <c r="K201" s="94"/>
      <c r="L201" s="94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81"/>
    </row>
    <row r="202" spans="1:25" s="6" customFormat="1" ht="21" customHeight="1" x14ac:dyDescent="0.15">
      <c r="A202" s="10"/>
      <c r="B202" s="11"/>
      <c r="C202" s="11"/>
      <c r="D202" s="45"/>
      <c r="E202" s="59" t="s">
        <v>524</v>
      </c>
      <c r="F202" s="12" t="s">
        <v>523</v>
      </c>
      <c r="G202" s="94"/>
      <c r="H202" s="94"/>
      <c r="I202" s="94"/>
      <c r="J202" s="94"/>
      <c r="K202" s="94"/>
      <c r="L202" s="94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81"/>
    </row>
    <row r="203" spans="1:25" s="6" customFormat="1" ht="25.5" customHeight="1" x14ac:dyDescent="0.15">
      <c r="A203" s="10" t="s">
        <v>257</v>
      </c>
      <c r="B203" s="11" t="s">
        <v>231</v>
      </c>
      <c r="C203" s="11" t="s">
        <v>258</v>
      </c>
      <c r="D203" s="45" t="s">
        <v>197</v>
      </c>
      <c r="E203" s="57" t="s">
        <v>259</v>
      </c>
      <c r="F203" s="60"/>
      <c r="G203" s="101">
        <v>-121924.1</v>
      </c>
      <c r="H203" s="109"/>
      <c r="I203" s="101">
        <v>-121924.1</v>
      </c>
      <c r="J203" s="109"/>
      <c r="K203" s="109"/>
      <c r="L203" s="109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81"/>
    </row>
    <row r="204" spans="1:25" ht="12.75" customHeight="1" x14ac:dyDescent="0.15">
      <c r="A204" s="20"/>
      <c r="B204" s="22"/>
      <c r="C204" s="22"/>
      <c r="D204" s="55"/>
      <c r="E204" s="56" t="s">
        <v>202</v>
      </c>
      <c r="F204" s="55"/>
      <c r="G204" s="91"/>
      <c r="H204" s="91"/>
      <c r="I204" s="91"/>
      <c r="J204" s="91"/>
      <c r="K204" s="91"/>
      <c r="L204" s="91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82"/>
    </row>
    <row r="205" spans="1:25" ht="12.75" customHeight="1" x14ac:dyDescent="0.15">
      <c r="A205" s="38" t="s">
        <v>260</v>
      </c>
      <c r="B205" s="39" t="s">
        <v>231</v>
      </c>
      <c r="C205" s="39" t="s">
        <v>258</v>
      </c>
      <c r="D205" s="39" t="s">
        <v>200</v>
      </c>
      <c r="E205" s="56" t="s">
        <v>259</v>
      </c>
      <c r="F205" s="55"/>
      <c r="G205" s="101">
        <v>-121924.1</v>
      </c>
      <c r="H205" s="91"/>
      <c r="I205" s="101">
        <v>-121924.1</v>
      </c>
      <c r="J205" s="91"/>
      <c r="K205" s="91"/>
      <c r="L205" s="91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82"/>
    </row>
    <row r="206" spans="1:25" ht="12.75" customHeight="1" x14ac:dyDescent="0.15">
      <c r="A206" s="20"/>
      <c r="B206" s="22"/>
      <c r="C206" s="22"/>
      <c r="D206" s="55"/>
      <c r="E206" s="56" t="s">
        <v>5</v>
      </c>
      <c r="F206" s="55"/>
      <c r="G206" s="91"/>
      <c r="H206" s="91"/>
      <c r="I206" s="91"/>
      <c r="J206" s="91"/>
      <c r="K206" s="91"/>
      <c r="L206" s="91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82"/>
    </row>
    <row r="207" spans="1:25" s="6" customFormat="1" ht="25.5" customHeight="1" x14ac:dyDescent="0.15">
      <c r="A207" s="10"/>
      <c r="B207" s="11"/>
      <c r="C207" s="11"/>
      <c r="D207" s="45"/>
      <c r="E207" s="57" t="s">
        <v>639</v>
      </c>
      <c r="F207" s="60"/>
      <c r="G207" s="109"/>
      <c r="H207" s="109"/>
      <c r="I207" s="109"/>
      <c r="J207" s="109"/>
      <c r="K207" s="109"/>
      <c r="L207" s="109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81"/>
    </row>
    <row r="208" spans="1:25" s="6" customFormat="1" ht="21" customHeight="1" x14ac:dyDescent="0.15">
      <c r="A208" s="10"/>
      <c r="B208" s="11"/>
      <c r="C208" s="11"/>
      <c r="D208" s="45"/>
      <c r="E208" s="59" t="s">
        <v>423</v>
      </c>
      <c r="F208" s="12" t="s">
        <v>424</v>
      </c>
      <c r="G208" s="94"/>
      <c r="H208" s="94"/>
      <c r="I208" s="94"/>
      <c r="J208" s="94"/>
      <c r="K208" s="94"/>
      <c r="L208" s="94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81"/>
    </row>
    <row r="209" spans="1:25" s="6" customFormat="1" ht="60.75" customHeight="1" x14ac:dyDescent="0.15">
      <c r="A209" s="10"/>
      <c r="B209" s="11"/>
      <c r="C209" s="11"/>
      <c r="D209" s="45"/>
      <c r="E209" s="57" t="s">
        <v>640</v>
      </c>
      <c r="F209" s="60"/>
      <c r="G209" s="109"/>
      <c r="H209" s="109"/>
      <c r="I209" s="109"/>
      <c r="J209" s="109"/>
      <c r="K209" s="109"/>
      <c r="L209" s="109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81"/>
    </row>
    <row r="210" spans="1:25" s="6" customFormat="1" ht="35.25" customHeight="1" x14ac:dyDescent="0.15">
      <c r="A210" s="10"/>
      <c r="B210" s="11"/>
      <c r="C210" s="11"/>
      <c r="D210" s="45"/>
      <c r="E210" s="59" t="s">
        <v>470</v>
      </c>
      <c r="F210" s="12" t="s">
        <v>471</v>
      </c>
      <c r="G210" s="94"/>
      <c r="H210" s="94"/>
      <c r="I210" s="94"/>
      <c r="J210" s="94"/>
      <c r="K210" s="94"/>
      <c r="L210" s="94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81"/>
    </row>
    <row r="211" spans="1:25" s="6" customFormat="1" ht="25.5" customHeight="1" x14ac:dyDescent="0.15">
      <c r="A211" s="10"/>
      <c r="B211" s="11"/>
      <c r="C211" s="11"/>
      <c r="D211" s="45"/>
      <c r="E211" s="57" t="s">
        <v>641</v>
      </c>
      <c r="F211" s="60"/>
      <c r="G211" s="109"/>
      <c r="H211" s="109"/>
      <c r="I211" s="109"/>
      <c r="J211" s="109"/>
      <c r="K211" s="109"/>
      <c r="L211" s="109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81"/>
    </row>
    <row r="212" spans="1:25" s="6" customFormat="1" ht="35.25" customHeight="1" x14ac:dyDescent="0.15">
      <c r="A212" s="10"/>
      <c r="B212" s="11"/>
      <c r="C212" s="11"/>
      <c r="D212" s="45"/>
      <c r="E212" s="59" t="s">
        <v>458</v>
      </c>
      <c r="F212" s="12" t="s">
        <v>459</v>
      </c>
      <c r="G212" s="94"/>
      <c r="H212" s="94"/>
      <c r="I212" s="94"/>
      <c r="J212" s="94"/>
      <c r="K212" s="94"/>
      <c r="L212" s="94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81"/>
    </row>
    <row r="213" spans="1:25" s="6" customFormat="1" ht="25.5" customHeight="1" x14ac:dyDescent="0.15">
      <c r="A213" s="10"/>
      <c r="B213" s="11"/>
      <c r="C213" s="11"/>
      <c r="D213" s="45"/>
      <c r="E213" s="57" t="s">
        <v>642</v>
      </c>
      <c r="F213" s="60"/>
      <c r="G213" s="109"/>
      <c r="H213" s="109"/>
      <c r="I213" s="109"/>
      <c r="J213" s="109"/>
      <c r="K213" s="109"/>
      <c r="L213" s="109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81"/>
    </row>
    <row r="214" spans="1:25" s="6" customFormat="1" ht="20.25" customHeight="1" x14ac:dyDescent="0.15">
      <c r="A214" s="10"/>
      <c r="B214" s="11"/>
      <c r="C214" s="11"/>
      <c r="D214" s="45"/>
      <c r="E214" s="59" t="s">
        <v>476</v>
      </c>
      <c r="F214" s="12" t="s">
        <v>477</v>
      </c>
      <c r="G214" s="94"/>
      <c r="H214" s="94"/>
      <c r="I214" s="94"/>
      <c r="J214" s="94"/>
      <c r="K214" s="94"/>
      <c r="L214" s="94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81"/>
    </row>
    <row r="215" spans="1:25" s="6" customFormat="1" ht="20.25" customHeight="1" x14ac:dyDescent="0.15">
      <c r="A215" s="10"/>
      <c r="B215" s="11"/>
      <c r="C215" s="11"/>
      <c r="D215" s="45"/>
      <c r="E215" s="59" t="s">
        <v>481</v>
      </c>
      <c r="F215" s="12" t="s">
        <v>482</v>
      </c>
      <c r="G215" s="94"/>
      <c r="H215" s="94"/>
      <c r="I215" s="94"/>
      <c r="J215" s="94"/>
      <c r="K215" s="94"/>
      <c r="L215" s="94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81"/>
    </row>
    <row r="216" spans="1:25" s="6" customFormat="1" ht="35.25" customHeight="1" x14ac:dyDescent="0.15">
      <c r="A216" s="10"/>
      <c r="B216" s="11"/>
      <c r="C216" s="11"/>
      <c r="D216" s="45"/>
      <c r="E216" s="59" t="s">
        <v>498</v>
      </c>
      <c r="F216" s="12" t="s">
        <v>499</v>
      </c>
      <c r="G216" s="94"/>
      <c r="H216" s="94"/>
      <c r="I216" s="94"/>
      <c r="J216" s="94"/>
      <c r="K216" s="94"/>
      <c r="L216" s="94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81"/>
    </row>
    <row r="217" spans="1:25" s="6" customFormat="1" ht="25.5" customHeight="1" x14ac:dyDescent="0.15">
      <c r="A217" s="10"/>
      <c r="B217" s="11"/>
      <c r="C217" s="11"/>
      <c r="D217" s="45"/>
      <c r="E217" s="57" t="s">
        <v>643</v>
      </c>
      <c r="F217" s="60"/>
      <c r="G217" s="109"/>
      <c r="H217" s="109"/>
      <c r="I217" s="109"/>
      <c r="J217" s="109"/>
      <c r="K217" s="109"/>
      <c r="L217" s="109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81"/>
    </row>
    <row r="218" spans="1:25" ht="12.75" customHeight="1" x14ac:dyDescent="0.15">
      <c r="A218" s="20"/>
      <c r="B218" s="22"/>
      <c r="C218" s="22"/>
      <c r="D218" s="55"/>
      <c r="E218" s="56" t="s">
        <v>547</v>
      </c>
      <c r="F218" s="39" t="s">
        <v>548</v>
      </c>
      <c r="G218" s="91"/>
      <c r="H218" s="91"/>
      <c r="I218" s="91"/>
      <c r="J218" s="91"/>
      <c r="K218" s="91"/>
      <c r="L218" s="91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82"/>
    </row>
    <row r="219" spans="1:25" ht="12.75" customHeight="1" x14ac:dyDescent="0.15">
      <c r="A219" s="20"/>
      <c r="B219" s="22"/>
      <c r="C219" s="22"/>
      <c r="D219" s="55"/>
      <c r="E219" s="56" t="s">
        <v>550</v>
      </c>
      <c r="F219" s="39" t="s">
        <v>551</v>
      </c>
      <c r="G219" s="91"/>
      <c r="H219" s="91"/>
      <c r="I219" s="91"/>
      <c r="J219" s="91"/>
      <c r="K219" s="91"/>
      <c r="L219" s="91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82"/>
    </row>
    <row r="220" spans="1:25" ht="12.75" customHeight="1" x14ac:dyDescent="0.15">
      <c r="A220" s="20"/>
      <c r="B220" s="22"/>
      <c r="C220" s="22"/>
      <c r="D220" s="55"/>
      <c r="E220" s="56" t="s">
        <v>555</v>
      </c>
      <c r="F220" s="39" t="s">
        <v>556</v>
      </c>
      <c r="G220" s="101">
        <v>-121924.1</v>
      </c>
      <c r="H220" s="91"/>
      <c r="I220" s="101">
        <v>-121924.1</v>
      </c>
      <c r="J220" s="91"/>
      <c r="K220" s="91"/>
      <c r="L220" s="91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82"/>
    </row>
    <row r="221" spans="1:25" s="6" customFormat="1" ht="25.5" customHeight="1" x14ac:dyDescent="0.15">
      <c r="A221" s="10"/>
      <c r="B221" s="11"/>
      <c r="C221" s="11"/>
      <c r="D221" s="45"/>
      <c r="E221" s="57" t="s">
        <v>644</v>
      </c>
      <c r="F221" s="60"/>
      <c r="G221" s="109"/>
      <c r="H221" s="109"/>
      <c r="I221" s="109"/>
      <c r="J221" s="109"/>
      <c r="K221" s="109"/>
      <c r="L221" s="109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81"/>
    </row>
    <row r="222" spans="1:25" ht="12.75" customHeight="1" x14ac:dyDescent="0.15">
      <c r="A222" s="20"/>
      <c r="B222" s="22"/>
      <c r="C222" s="22"/>
      <c r="D222" s="55"/>
      <c r="E222" s="56" t="s">
        <v>423</v>
      </c>
      <c r="F222" s="39" t="s">
        <v>424</v>
      </c>
      <c r="G222" s="91"/>
      <c r="H222" s="91"/>
      <c r="I222" s="91"/>
      <c r="J222" s="91"/>
      <c r="K222" s="91"/>
      <c r="L222" s="91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82"/>
    </row>
    <row r="223" spans="1:25" s="6" customFormat="1" ht="25.5" customHeight="1" x14ac:dyDescent="0.15">
      <c r="A223" s="10"/>
      <c r="B223" s="11"/>
      <c r="C223" s="11"/>
      <c r="D223" s="45"/>
      <c r="E223" s="57" t="s">
        <v>645</v>
      </c>
      <c r="F223" s="60"/>
      <c r="G223" s="109"/>
      <c r="H223" s="109"/>
      <c r="I223" s="109"/>
      <c r="J223" s="109"/>
      <c r="K223" s="109"/>
      <c r="L223" s="109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81"/>
    </row>
    <row r="224" spans="1:25" ht="12.75" customHeight="1" x14ac:dyDescent="0.15">
      <c r="A224" s="20"/>
      <c r="B224" s="22"/>
      <c r="C224" s="22"/>
      <c r="D224" s="55"/>
      <c r="E224" s="56" t="s">
        <v>463</v>
      </c>
      <c r="F224" s="39" t="s">
        <v>464</v>
      </c>
      <c r="G224" s="91"/>
      <c r="H224" s="91"/>
      <c r="I224" s="91"/>
      <c r="J224" s="91"/>
      <c r="K224" s="91"/>
      <c r="L224" s="91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82"/>
    </row>
    <row r="225" spans="1:25" s="6" customFormat="1" ht="25.5" customHeight="1" x14ac:dyDescent="0.15">
      <c r="A225" s="10"/>
      <c r="B225" s="11"/>
      <c r="C225" s="11"/>
      <c r="D225" s="45"/>
      <c r="E225" s="57" t="s">
        <v>646</v>
      </c>
      <c r="F225" s="60"/>
      <c r="G225" s="109"/>
      <c r="H225" s="109"/>
      <c r="I225" s="109"/>
      <c r="J225" s="109"/>
      <c r="K225" s="109"/>
      <c r="L225" s="109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81"/>
    </row>
    <row r="226" spans="1:25" ht="12.75" customHeight="1" x14ac:dyDescent="0.15">
      <c r="A226" s="20"/>
      <c r="B226" s="22"/>
      <c r="C226" s="22"/>
      <c r="D226" s="55"/>
      <c r="E226" s="56" t="s">
        <v>417</v>
      </c>
      <c r="F226" s="39" t="s">
        <v>416</v>
      </c>
      <c r="G226" s="91"/>
      <c r="H226" s="91"/>
      <c r="I226" s="91"/>
      <c r="J226" s="91"/>
      <c r="K226" s="91"/>
      <c r="L226" s="91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82"/>
    </row>
    <row r="227" spans="1:25" ht="12.75" customHeight="1" x14ac:dyDescent="0.15">
      <c r="A227" s="20"/>
      <c r="B227" s="22"/>
      <c r="C227" s="22"/>
      <c r="D227" s="55"/>
      <c r="E227" s="56" t="s">
        <v>423</v>
      </c>
      <c r="F227" s="39" t="s">
        <v>424</v>
      </c>
      <c r="G227" s="91"/>
      <c r="H227" s="91"/>
      <c r="I227" s="91"/>
      <c r="J227" s="91"/>
      <c r="K227" s="91"/>
      <c r="L227" s="91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82"/>
    </row>
    <row r="228" spans="1:25" ht="12.75" customHeight="1" x14ac:dyDescent="0.15">
      <c r="A228" s="20"/>
      <c r="B228" s="22"/>
      <c r="C228" s="22"/>
      <c r="D228" s="55"/>
      <c r="E228" s="56" t="s">
        <v>458</v>
      </c>
      <c r="F228" s="39" t="s">
        <v>459</v>
      </c>
      <c r="G228" s="91"/>
      <c r="H228" s="91"/>
      <c r="I228" s="91"/>
      <c r="J228" s="91"/>
      <c r="K228" s="91"/>
      <c r="L228" s="91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82"/>
    </row>
    <row r="229" spans="1:25" s="6" customFormat="1" ht="25.5" customHeight="1" x14ac:dyDescent="0.15">
      <c r="A229" s="10"/>
      <c r="B229" s="11"/>
      <c r="C229" s="11"/>
      <c r="D229" s="45"/>
      <c r="E229" s="57" t="s">
        <v>647</v>
      </c>
      <c r="F229" s="60"/>
      <c r="G229" s="109"/>
      <c r="H229" s="109"/>
      <c r="I229" s="109"/>
      <c r="J229" s="109"/>
      <c r="K229" s="109"/>
      <c r="L229" s="109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81"/>
    </row>
    <row r="230" spans="1:25" ht="12.75" customHeight="1" x14ac:dyDescent="0.15">
      <c r="A230" s="20"/>
      <c r="B230" s="22"/>
      <c r="C230" s="22"/>
      <c r="D230" s="55"/>
      <c r="E230" s="56" t="s">
        <v>417</v>
      </c>
      <c r="F230" s="39" t="s">
        <v>416</v>
      </c>
      <c r="G230" s="91"/>
      <c r="H230" s="91"/>
      <c r="I230" s="91"/>
      <c r="J230" s="91"/>
      <c r="K230" s="91"/>
      <c r="L230" s="91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82"/>
    </row>
    <row r="231" spans="1:25" ht="12.75" customHeight="1" x14ac:dyDescent="0.15">
      <c r="A231" s="20"/>
      <c r="B231" s="22"/>
      <c r="C231" s="22"/>
      <c r="D231" s="55"/>
      <c r="E231" s="56" t="s">
        <v>498</v>
      </c>
      <c r="F231" s="39" t="s">
        <v>499</v>
      </c>
      <c r="G231" s="91"/>
      <c r="H231" s="91"/>
      <c r="I231" s="91"/>
      <c r="J231" s="91"/>
      <c r="K231" s="91"/>
      <c r="L231" s="91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82"/>
    </row>
    <row r="232" spans="1:25" s="6" customFormat="1" ht="25.5" customHeight="1" x14ac:dyDescent="0.15">
      <c r="A232" s="10"/>
      <c r="B232" s="11"/>
      <c r="C232" s="11"/>
      <c r="D232" s="45"/>
      <c r="E232" s="57" t="s">
        <v>648</v>
      </c>
      <c r="F232" s="60"/>
      <c r="G232" s="109"/>
      <c r="H232" s="109"/>
      <c r="I232" s="109"/>
      <c r="J232" s="109"/>
      <c r="K232" s="109"/>
      <c r="L232" s="109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81"/>
    </row>
    <row r="233" spans="1:25" ht="12.75" customHeight="1" x14ac:dyDescent="0.15">
      <c r="A233" s="20"/>
      <c r="B233" s="22"/>
      <c r="C233" s="22"/>
      <c r="D233" s="55"/>
      <c r="E233" s="56" t="s">
        <v>534</v>
      </c>
      <c r="F233" s="39" t="s">
        <v>535</v>
      </c>
      <c r="G233" s="91"/>
      <c r="H233" s="91"/>
      <c r="I233" s="91"/>
      <c r="J233" s="91"/>
      <c r="K233" s="91"/>
      <c r="L233" s="91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82"/>
    </row>
    <row r="234" spans="1:25" s="6" customFormat="1" ht="25.5" customHeight="1" x14ac:dyDescent="0.15">
      <c r="A234" s="10"/>
      <c r="B234" s="11"/>
      <c r="C234" s="11"/>
      <c r="D234" s="45"/>
      <c r="E234" s="57" t="s">
        <v>649</v>
      </c>
      <c r="F234" s="60"/>
      <c r="G234" s="109"/>
      <c r="H234" s="109"/>
      <c r="I234" s="109"/>
      <c r="J234" s="109"/>
      <c r="K234" s="109"/>
      <c r="L234" s="109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81"/>
    </row>
    <row r="235" spans="1:25" ht="12.75" customHeight="1" x14ac:dyDescent="0.15">
      <c r="A235" s="20"/>
      <c r="B235" s="22"/>
      <c r="C235" s="22"/>
      <c r="D235" s="55"/>
      <c r="E235" s="56" t="s">
        <v>508</v>
      </c>
      <c r="F235" s="39" t="s">
        <v>509</v>
      </c>
      <c r="G235" s="91"/>
      <c r="H235" s="91"/>
      <c r="I235" s="91"/>
      <c r="J235" s="91"/>
      <c r="K235" s="91"/>
      <c r="L235" s="91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82"/>
    </row>
    <row r="236" spans="1:25" s="6" customFormat="1" ht="25.5" customHeight="1" x14ac:dyDescent="0.15">
      <c r="A236" s="10"/>
      <c r="B236" s="11"/>
      <c r="C236" s="11"/>
      <c r="D236" s="45"/>
      <c r="E236" s="57" t="s">
        <v>650</v>
      </c>
      <c r="F236" s="60"/>
      <c r="G236" s="109"/>
      <c r="H236" s="109"/>
      <c r="I236" s="109"/>
      <c r="J236" s="109"/>
      <c r="K236" s="109"/>
      <c r="L236" s="109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81"/>
    </row>
    <row r="237" spans="1:25" ht="12.75" customHeight="1" x14ac:dyDescent="0.15">
      <c r="A237" s="20"/>
      <c r="B237" s="22"/>
      <c r="C237" s="22"/>
      <c r="D237" s="55"/>
      <c r="E237" s="56" t="s">
        <v>508</v>
      </c>
      <c r="F237" s="39" t="s">
        <v>509</v>
      </c>
      <c r="G237" s="91"/>
      <c r="H237" s="91"/>
      <c r="I237" s="91"/>
      <c r="J237" s="91"/>
      <c r="K237" s="91"/>
      <c r="L237" s="91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82"/>
    </row>
    <row r="238" spans="1:25" s="6" customFormat="1" ht="25.5" customHeight="1" x14ac:dyDescent="0.15">
      <c r="A238" s="10" t="s">
        <v>261</v>
      </c>
      <c r="B238" s="11" t="s">
        <v>262</v>
      </c>
      <c r="C238" s="11" t="s">
        <v>197</v>
      </c>
      <c r="D238" s="45" t="s">
        <v>197</v>
      </c>
      <c r="E238" s="57" t="s">
        <v>263</v>
      </c>
      <c r="F238" s="60"/>
      <c r="G238" s="102">
        <f>H238+I238</f>
        <v>179092.2</v>
      </c>
      <c r="H238" s="102">
        <v>176852.5</v>
      </c>
      <c r="I238" s="102">
        <v>2239.6999999999998</v>
      </c>
      <c r="J238" s="109">
        <v>246197.6</v>
      </c>
      <c r="K238" s="109">
        <v>232961.6</v>
      </c>
      <c r="L238" s="109">
        <v>13236</v>
      </c>
      <c r="M238" s="89">
        <v>246197.6</v>
      </c>
      <c r="N238" s="89">
        <v>232961.6</v>
      </c>
      <c r="O238" s="89">
        <v>13236</v>
      </c>
      <c r="P238" s="95">
        <f t="shared" ref="P238:P249" si="19">Q238+R238</f>
        <v>0</v>
      </c>
      <c r="Q238" s="95">
        <f t="shared" ref="Q238" si="20">N238-K238</f>
        <v>0</v>
      </c>
      <c r="R238" s="95">
        <f t="shared" ref="R238" si="21">O238-L238</f>
        <v>0</v>
      </c>
      <c r="S238" s="89">
        <v>246197.6</v>
      </c>
      <c r="T238" s="89">
        <v>232961.6</v>
      </c>
      <c r="U238" s="89">
        <v>13236</v>
      </c>
      <c r="V238" s="89">
        <v>246197.6</v>
      </c>
      <c r="W238" s="89">
        <v>232961.6</v>
      </c>
      <c r="X238" s="89">
        <v>13236</v>
      </c>
      <c r="Y238" s="81"/>
    </row>
    <row r="239" spans="1:25" ht="12.75" customHeight="1" x14ac:dyDescent="0.15">
      <c r="A239" s="20"/>
      <c r="B239" s="22"/>
      <c r="C239" s="22"/>
      <c r="D239" s="55"/>
      <c r="E239" s="56" t="s">
        <v>5</v>
      </c>
      <c r="F239" s="55"/>
      <c r="G239" s="91"/>
      <c r="H239" s="91"/>
      <c r="I239" s="91"/>
      <c r="J239" s="91"/>
      <c r="K239" s="91"/>
      <c r="L239" s="91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82"/>
    </row>
    <row r="240" spans="1:25" s="6" customFormat="1" ht="25.5" customHeight="1" x14ac:dyDescent="0.15">
      <c r="A240" s="10" t="s">
        <v>264</v>
      </c>
      <c r="B240" s="11" t="s">
        <v>262</v>
      </c>
      <c r="C240" s="11" t="s">
        <v>200</v>
      </c>
      <c r="D240" s="45" t="s">
        <v>197</v>
      </c>
      <c r="E240" s="57" t="s">
        <v>265</v>
      </c>
      <c r="F240" s="60"/>
      <c r="G240" s="106">
        <f>H240+I240</f>
        <v>177492.2</v>
      </c>
      <c r="H240" s="106">
        <v>175252.5</v>
      </c>
      <c r="I240" s="106">
        <v>2239.6999999999998</v>
      </c>
      <c r="J240" s="109"/>
      <c r="K240" s="109"/>
      <c r="L240" s="109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81"/>
    </row>
    <row r="241" spans="1:25" ht="12.75" customHeight="1" x14ac:dyDescent="0.15">
      <c r="A241" s="20"/>
      <c r="B241" s="22"/>
      <c r="C241" s="22"/>
      <c r="D241" s="55"/>
      <c r="E241" s="56" t="s">
        <v>202</v>
      </c>
      <c r="F241" s="55"/>
      <c r="G241" s="91"/>
      <c r="H241" s="91"/>
      <c r="I241" s="91"/>
      <c r="J241" s="91"/>
      <c r="K241" s="91"/>
      <c r="L241" s="91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82"/>
    </row>
    <row r="242" spans="1:25" ht="12.75" customHeight="1" x14ac:dyDescent="0.15">
      <c r="A242" s="38" t="s">
        <v>266</v>
      </c>
      <c r="B242" s="39" t="s">
        <v>262</v>
      </c>
      <c r="C242" s="39" t="s">
        <v>200</v>
      </c>
      <c r="D242" s="39" t="s">
        <v>200</v>
      </c>
      <c r="E242" s="56" t="s">
        <v>265</v>
      </c>
      <c r="F242" s="55"/>
      <c r="G242" s="106">
        <f>H242+I242</f>
        <v>177492.2</v>
      </c>
      <c r="H242" s="106">
        <v>175252.5</v>
      </c>
      <c r="I242" s="106">
        <v>2239.6999999999998</v>
      </c>
      <c r="J242" s="91">
        <v>246197.6</v>
      </c>
      <c r="K242" s="91">
        <v>232961.6</v>
      </c>
      <c r="L242" s="91">
        <v>13236</v>
      </c>
      <c r="M242" s="95">
        <v>246197.6</v>
      </c>
      <c r="N242" s="95">
        <v>232961.6</v>
      </c>
      <c r="O242" s="95">
        <v>13236</v>
      </c>
      <c r="P242" s="95">
        <f t="shared" si="19"/>
        <v>0</v>
      </c>
      <c r="Q242" s="95">
        <f t="shared" ref="Q242" si="22">N242-K242</f>
        <v>0</v>
      </c>
      <c r="R242" s="95">
        <f t="shared" ref="R242" si="23">O242-L242</f>
        <v>0</v>
      </c>
      <c r="S242" s="95">
        <v>246197.6</v>
      </c>
      <c r="T242" s="95">
        <v>232961.6</v>
      </c>
      <c r="U242" s="95">
        <v>13236</v>
      </c>
      <c r="V242" s="95">
        <v>246197.6</v>
      </c>
      <c r="W242" s="95">
        <v>232961.6</v>
      </c>
      <c r="X242" s="95">
        <v>13236</v>
      </c>
      <c r="Y242" s="82"/>
    </row>
    <row r="243" spans="1:25" ht="12.75" customHeight="1" x14ac:dyDescent="0.15">
      <c r="A243" s="20"/>
      <c r="B243" s="22"/>
      <c r="C243" s="22"/>
      <c r="D243" s="55"/>
      <c r="E243" s="56" t="s">
        <v>5</v>
      </c>
      <c r="F243" s="55"/>
      <c r="G243" s="91"/>
      <c r="H243" s="91"/>
      <c r="I243" s="91"/>
      <c r="J243" s="91"/>
      <c r="K243" s="91"/>
      <c r="L243" s="91"/>
      <c r="M243" s="95"/>
      <c r="N243" s="95"/>
      <c r="O243" s="95"/>
      <c r="P243" s="95">
        <f t="shared" si="19"/>
        <v>0</v>
      </c>
      <c r="Q243" s="95"/>
      <c r="R243" s="95"/>
      <c r="S243" s="95"/>
      <c r="T243" s="95"/>
      <c r="U243" s="95"/>
      <c r="V243" s="95"/>
      <c r="W243" s="95"/>
      <c r="X243" s="95"/>
      <c r="Y243" s="82"/>
    </row>
    <row r="244" spans="1:25" s="6" customFormat="1" ht="25.5" customHeight="1" x14ac:dyDescent="0.15">
      <c r="A244" s="10"/>
      <c r="B244" s="11"/>
      <c r="C244" s="11"/>
      <c r="D244" s="45"/>
      <c r="E244" s="57" t="s">
        <v>651</v>
      </c>
      <c r="F244" s="60"/>
      <c r="G244" s="109"/>
      <c r="H244" s="109"/>
      <c r="I244" s="109"/>
      <c r="J244" s="91">
        <v>1252.8</v>
      </c>
      <c r="K244" s="91">
        <v>1252.8</v>
      </c>
      <c r="L244" s="109"/>
      <c r="M244" s="95">
        <v>1252.8</v>
      </c>
      <c r="N244" s="95">
        <v>1252.8</v>
      </c>
      <c r="O244" s="95"/>
      <c r="P244" s="95">
        <f t="shared" si="19"/>
        <v>0</v>
      </c>
      <c r="Q244" s="95"/>
      <c r="R244" s="95"/>
      <c r="S244" s="95">
        <v>1252.8</v>
      </c>
      <c r="T244" s="95">
        <v>1252.8</v>
      </c>
      <c r="U244" s="95"/>
      <c r="V244" s="95">
        <v>1252.8</v>
      </c>
      <c r="W244" s="95">
        <v>1252.8</v>
      </c>
      <c r="X244" s="95"/>
      <c r="Y244" s="81"/>
    </row>
    <row r="245" spans="1:25" ht="12.75" customHeight="1" x14ac:dyDescent="0.15">
      <c r="A245" s="20"/>
      <c r="B245" s="22"/>
      <c r="C245" s="22"/>
      <c r="D245" s="55"/>
      <c r="E245" s="56" t="s">
        <v>491</v>
      </c>
      <c r="F245" s="39" t="s">
        <v>492</v>
      </c>
      <c r="G245" s="91"/>
      <c r="H245" s="91"/>
      <c r="I245" s="91"/>
      <c r="J245" s="91">
        <v>1252.8</v>
      </c>
      <c r="K245" s="91">
        <v>1252.8</v>
      </c>
      <c r="L245" s="91"/>
      <c r="M245" s="95">
        <v>1252.8</v>
      </c>
      <c r="N245" s="95">
        <v>1252.8</v>
      </c>
      <c r="O245" s="95"/>
      <c r="P245" s="95">
        <f t="shared" si="19"/>
        <v>0</v>
      </c>
      <c r="Q245" s="95"/>
      <c r="R245" s="95"/>
      <c r="S245" s="95">
        <v>1252.8</v>
      </c>
      <c r="T245" s="95">
        <v>1252.8</v>
      </c>
      <c r="U245" s="95"/>
      <c r="V245" s="95">
        <v>1252.8</v>
      </c>
      <c r="W245" s="95">
        <v>1252.8</v>
      </c>
      <c r="X245" s="95"/>
      <c r="Y245" s="82"/>
    </row>
    <row r="246" spans="1:25" ht="12.75" customHeight="1" x14ac:dyDescent="0.15">
      <c r="A246" s="20"/>
      <c r="B246" s="22"/>
      <c r="C246" s="22"/>
      <c r="D246" s="55"/>
      <c r="E246" s="56" t="s">
        <v>524</v>
      </c>
      <c r="F246" s="39" t="s">
        <v>523</v>
      </c>
      <c r="G246" s="91"/>
      <c r="H246" s="91"/>
      <c r="I246" s="91"/>
      <c r="J246" s="91"/>
      <c r="K246" s="91"/>
      <c r="L246" s="91"/>
      <c r="M246" s="95"/>
      <c r="N246" s="95"/>
      <c r="O246" s="95"/>
      <c r="P246" s="95">
        <f t="shared" si="19"/>
        <v>0</v>
      </c>
      <c r="Q246" s="95"/>
      <c r="R246" s="95"/>
      <c r="S246" s="95"/>
      <c r="T246" s="95"/>
      <c r="U246" s="95"/>
      <c r="V246" s="95"/>
      <c r="W246" s="95"/>
      <c r="X246" s="95"/>
      <c r="Y246" s="82"/>
    </row>
    <row r="247" spans="1:25" ht="12.75" customHeight="1" x14ac:dyDescent="0.15">
      <c r="A247" s="20"/>
      <c r="B247" s="22"/>
      <c r="C247" s="22"/>
      <c r="D247" s="55"/>
      <c r="E247" s="56" t="s">
        <v>530</v>
      </c>
      <c r="F247" s="39" t="s">
        <v>529</v>
      </c>
      <c r="G247" s="91"/>
      <c r="H247" s="91"/>
      <c r="I247" s="91"/>
      <c r="J247" s="91">
        <v>13236</v>
      </c>
      <c r="K247" s="91"/>
      <c r="L247" s="91">
        <v>13236</v>
      </c>
      <c r="M247" s="95">
        <v>13236</v>
      </c>
      <c r="N247" s="95"/>
      <c r="O247" s="95">
        <v>13236</v>
      </c>
      <c r="P247" s="95">
        <f t="shared" si="19"/>
        <v>0</v>
      </c>
      <c r="Q247" s="95"/>
      <c r="R247" s="95"/>
      <c r="S247" s="95">
        <v>13236</v>
      </c>
      <c r="T247" s="95"/>
      <c r="U247" s="95">
        <v>13236</v>
      </c>
      <c r="V247" s="95">
        <v>13236</v>
      </c>
      <c r="W247" s="95"/>
      <c r="X247" s="95">
        <v>13236</v>
      </c>
      <c r="Y247" s="82"/>
    </row>
    <row r="248" spans="1:25" s="6" customFormat="1" ht="40.5" customHeight="1" x14ac:dyDescent="0.15">
      <c r="A248" s="10"/>
      <c r="B248" s="11"/>
      <c r="C248" s="11"/>
      <c r="D248" s="45"/>
      <c r="E248" s="57" t="s">
        <v>652</v>
      </c>
      <c r="F248" s="60"/>
      <c r="G248" s="109"/>
      <c r="H248" s="109"/>
      <c r="I248" s="109"/>
      <c r="J248" s="91">
        <v>1162.9000000000001</v>
      </c>
      <c r="K248" s="91">
        <v>1162.9000000000001</v>
      </c>
      <c r="L248" s="109"/>
      <c r="M248" s="95">
        <v>1162.9000000000001</v>
      </c>
      <c r="N248" s="95">
        <v>1162.9000000000001</v>
      </c>
      <c r="O248" s="95"/>
      <c r="P248" s="95">
        <f t="shared" si="19"/>
        <v>0</v>
      </c>
      <c r="Q248" s="95"/>
      <c r="R248" s="95"/>
      <c r="S248" s="95">
        <v>1162.9000000000001</v>
      </c>
      <c r="T248" s="95">
        <v>1162.9000000000001</v>
      </c>
      <c r="U248" s="95"/>
      <c r="V248" s="95">
        <v>1162.9000000000001</v>
      </c>
      <c r="W248" s="95">
        <v>1162.9000000000001</v>
      </c>
      <c r="X248" s="95"/>
      <c r="Y248" s="81"/>
    </row>
    <row r="249" spans="1:25" ht="12.75" customHeight="1" x14ac:dyDescent="0.15">
      <c r="A249" s="20"/>
      <c r="B249" s="22"/>
      <c r="C249" s="22"/>
      <c r="D249" s="55"/>
      <c r="E249" s="56" t="s">
        <v>395</v>
      </c>
      <c r="F249" s="39" t="s">
        <v>394</v>
      </c>
      <c r="G249" s="91"/>
      <c r="H249" s="91"/>
      <c r="I249" s="91"/>
      <c r="J249" s="91">
        <v>1162.9000000000001</v>
      </c>
      <c r="K249" s="91">
        <v>1162.9000000000001</v>
      </c>
      <c r="L249" s="91"/>
      <c r="M249" s="95">
        <v>1162.9000000000001</v>
      </c>
      <c r="N249" s="95">
        <v>1162.9000000000001</v>
      </c>
      <c r="O249" s="95"/>
      <c r="P249" s="95">
        <f t="shared" si="19"/>
        <v>0</v>
      </c>
      <c r="Q249" s="95"/>
      <c r="R249" s="95"/>
      <c r="S249" s="95">
        <v>1162.9000000000001</v>
      </c>
      <c r="T249" s="95">
        <v>1162.9000000000001</v>
      </c>
      <c r="U249" s="95"/>
      <c r="V249" s="95">
        <v>1162.9000000000001</v>
      </c>
      <c r="W249" s="95">
        <v>1162.9000000000001</v>
      </c>
      <c r="X249" s="95"/>
      <c r="Y249" s="82"/>
    </row>
    <row r="250" spans="1:25" s="6" customFormat="1" ht="72.75" customHeight="1" x14ac:dyDescent="0.15">
      <c r="A250" s="10"/>
      <c r="B250" s="11"/>
      <c r="C250" s="11"/>
      <c r="D250" s="45"/>
      <c r="E250" s="57" t="s">
        <v>653</v>
      </c>
      <c r="F250" s="60"/>
      <c r="G250" s="109"/>
      <c r="H250" s="109"/>
      <c r="I250" s="109"/>
      <c r="J250" s="109"/>
      <c r="K250" s="109"/>
      <c r="L250" s="109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81"/>
    </row>
    <row r="251" spans="1:25" ht="12.75" customHeight="1" x14ac:dyDescent="0.15">
      <c r="A251" s="20"/>
      <c r="B251" s="22"/>
      <c r="C251" s="22"/>
      <c r="D251" s="55"/>
      <c r="E251" s="56" t="s">
        <v>508</v>
      </c>
      <c r="F251" s="39" t="s">
        <v>509</v>
      </c>
      <c r="G251" s="91"/>
      <c r="H251" s="91"/>
      <c r="I251" s="91"/>
      <c r="J251" s="91"/>
      <c r="K251" s="91"/>
      <c r="L251" s="91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82"/>
    </row>
    <row r="252" spans="1:25" s="6" customFormat="1" ht="60" customHeight="1" x14ac:dyDescent="0.15">
      <c r="A252" s="10"/>
      <c r="B252" s="11"/>
      <c r="C252" s="11"/>
      <c r="D252" s="45"/>
      <c r="E252" s="57" t="s">
        <v>654</v>
      </c>
      <c r="F252" s="60"/>
      <c r="G252" s="109"/>
      <c r="H252" s="109"/>
      <c r="I252" s="109"/>
      <c r="J252" s="109"/>
      <c r="K252" s="109"/>
      <c r="L252" s="109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81"/>
    </row>
    <row r="253" spans="1:25" ht="12.75" customHeight="1" x14ac:dyDescent="0.15">
      <c r="A253" s="20"/>
      <c r="B253" s="22"/>
      <c r="C253" s="22"/>
      <c r="D253" s="55"/>
      <c r="E253" s="56" t="s">
        <v>508</v>
      </c>
      <c r="F253" s="39" t="s">
        <v>509</v>
      </c>
      <c r="G253" s="91"/>
      <c r="H253" s="91"/>
      <c r="I253" s="91"/>
      <c r="J253" s="91"/>
      <c r="K253" s="91"/>
      <c r="L253" s="91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82"/>
    </row>
    <row r="254" spans="1:25" s="6" customFormat="1" ht="66" customHeight="1" x14ac:dyDescent="0.15">
      <c r="A254" s="10"/>
      <c r="B254" s="11"/>
      <c r="C254" s="11"/>
      <c r="D254" s="45"/>
      <c r="E254" s="57" t="s">
        <v>655</v>
      </c>
      <c r="F254" s="60"/>
      <c r="G254" s="109"/>
      <c r="H254" s="109"/>
      <c r="I254" s="109"/>
      <c r="J254" s="109"/>
      <c r="K254" s="109"/>
      <c r="L254" s="109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81"/>
    </row>
    <row r="255" spans="1:25" ht="12.75" customHeight="1" x14ac:dyDescent="0.15">
      <c r="A255" s="20"/>
      <c r="B255" s="22"/>
      <c r="C255" s="22"/>
      <c r="D255" s="55"/>
      <c r="E255" s="56" t="s">
        <v>508</v>
      </c>
      <c r="F255" s="39" t="s">
        <v>509</v>
      </c>
      <c r="G255" s="91"/>
      <c r="H255" s="91"/>
      <c r="I255" s="91"/>
      <c r="J255" s="91"/>
      <c r="K255" s="91"/>
      <c r="L255" s="91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82"/>
    </row>
    <row r="256" spans="1:25" s="6" customFormat="1" ht="59.25" customHeight="1" x14ac:dyDescent="0.15">
      <c r="A256" s="10"/>
      <c r="B256" s="11"/>
      <c r="C256" s="11"/>
      <c r="D256" s="45"/>
      <c r="E256" s="57" t="s">
        <v>656</v>
      </c>
      <c r="F256" s="60"/>
      <c r="G256" s="109"/>
      <c r="H256" s="109"/>
      <c r="I256" s="109"/>
      <c r="J256" s="109"/>
      <c r="K256" s="109"/>
      <c r="L256" s="109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81"/>
    </row>
    <row r="257" spans="1:25" ht="12.75" customHeight="1" x14ac:dyDescent="0.15">
      <c r="A257" s="20"/>
      <c r="B257" s="22"/>
      <c r="C257" s="22"/>
      <c r="D257" s="55"/>
      <c r="E257" s="56" t="s">
        <v>508</v>
      </c>
      <c r="F257" s="39" t="s">
        <v>509</v>
      </c>
      <c r="G257" s="91"/>
      <c r="H257" s="91"/>
      <c r="I257" s="91"/>
      <c r="J257" s="91"/>
      <c r="K257" s="91"/>
      <c r="L257" s="91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82"/>
    </row>
    <row r="258" spans="1:25" s="6" customFormat="1" ht="56.25" customHeight="1" x14ac:dyDescent="0.15">
      <c r="A258" s="10"/>
      <c r="B258" s="11"/>
      <c r="C258" s="11"/>
      <c r="D258" s="45"/>
      <c r="E258" s="57" t="s">
        <v>657</v>
      </c>
      <c r="F258" s="60"/>
      <c r="G258" s="109"/>
      <c r="H258" s="109"/>
      <c r="I258" s="109"/>
      <c r="J258" s="109"/>
      <c r="K258" s="109"/>
      <c r="L258" s="109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81"/>
    </row>
    <row r="259" spans="1:25" ht="12.75" customHeight="1" x14ac:dyDescent="0.15">
      <c r="A259" s="20"/>
      <c r="B259" s="22"/>
      <c r="C259" s="22"/>
      <c r="D259" s="55"/>
      <c r="E259" s="56" t="s">
        <v>508</v>
      </c>
      <c r="F259" s="39" t="s">
        <v>509</v>
      </c>
      <c r="G259" s="91"/>
      <c r="H259" s="91"/>
      <c r="I259" s="91"/>
      <c r="J259" s="91"/>
      <c r="K259" s="91"/>
      <c r="L259" s="91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82"/>
    </row>
    <row r="260" spans="1:25" s="6" customFormat="1" ht="44.25" customHeight="1" x14ac:dyDescent="0.15">
      <c r="A260" s="10"/>
      <c r="B260" s="11"/>
      <c r="C260" s="11"/>
      <c r="D260" s="45"/>
      <c r="E260" s="57" t="s">
        <v>658</v>
      </c>
      <c r="F260" s="60"/>
      <c r="G260" s="109"/>
      <c r="H260" s="109"/>
      <c r="I260" s="109"/>
      <c r="J260" s="109"/>
      <c r="K260" s="109"/>
      <c r="L260" s="109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81"/>
    </row>
    <row r="261" spans="1:25" ht="12.75" customHeight="1" x14ac:dyDescent="0.15">
      <c r="A261" s="20"/>
      <c r="B261" s="22"/>
      <c r="C261" s="22"/>
      <c r="D261" s="55"/>
      <c r="E261" s="56" t="s">
        <v>385</v>
      </c>
      <c r="F261" s="39" t="s">
        <v>384</v>
      </c>
      <c r="G261" s="91"/>
      <c r="H261" s="91"/>
      <c r="I261" s="91"/>
      <c r="J261" s="91"/>
      <c r="K261" s="91"/>
      <c r="L261" s="91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82"/>
    </row>
    <row r="262" spans="1:25" ht="12.75" customHeight="1" x14ac:dyDescent="0.15">
      <c r="A262" s="20"/>
      <c r="B262" s="22"/>
      <c r="C262" s="22"/>
      <c r="D262" s="55"/>
      <c r="E262" s="56" t="s">
        <v>387</v>
      </c>
      <c r="F262" s="39" t="s">
        <v>386</v>
      </c>
      <c r="G262" s="91"/>
      <c r="H262" s="91"/>
      <c r="I262" s="91"/>
      <c r="J262" s="91"/>
      <c r="K262" s="91"/>
      <c r="L262" s="91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82"/>
    </row>
    <row r="263" spans="1:25" ht="12.75" customHeight="1" x14ac:dyDescent="0.15">
      <c r="A263" s="20"/>
      <c r="B263" s="22"/>
      <c r="C263" s="22"/>
      <c r="D263" s="55"/>
      <c r="E263" s="56" t="s">
        <v>393</v>
      </c>
      <c r="F263" s="39" t="s">
        <v>392</v>
      </c>
      <c r="G263" s="91"/>
      <c r="H263" s="91"/>
      <c r="I263" s="91"/>
      <c r="J263" s="91"/>
      <c r="K263" s="91"/>
      <c r="L263" s="91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82"/>
    </row>
    <row r="264" spans="1:25" ht="12.75" customHeight="1" x14ac:dyDescent="0.15">
      <c r="A264" s="20"/>
      <c r="B264" s="22"/>
      <c r="C264" s="22"/>
      <c r="D264" s="55"/>
      <c r="E264" s="56" t="s">
        <v>395</v>
      </c>
      <c r="F264" s="39" t="s">
        <v>394</v>
      </c>
      <c r="G264" s="91"/>
      <c r="H264" s="91"/>
      <c r="I264" s="91"/>
      <c r="J264" s="91"/>
      <c r="K264" s="91"/>
      <c r="L264" s="91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82"/>
    </row>
    <row r="265" spans="1:25" ht="12.75" customHeight="1" x14ac:dyDescent="0.15">
      <c r="A265" s="20"/>
      <c r="B265" s="22"/>
      <c r="C265" s="22"/>
      <c r="D265" s="55"/>
      <c r="E265" s="56" t="s">
        <v>397</v>
      </c>
      <c r="F265" s="39" t="s">
        <v>396</v>
      </c>
      <c r="G265" s="91"/>
      <c r="H265" s="91"/>
      <c r="I265" s="91"/>
      <c r="J265" s="91"/>
      <c r="K265" s="91"/>
      <c r="L265" s="91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82"/>
    </row>
    <row r="266" spans="1:25" ht="12.75" customHeight="1" x14ac:dyDescent="0.15">
      <c r="A266" s="20"/>
      <c r="B266" s="22"/>
      <c r="C266" s="22"/>
      <c r="D266" s="55"/>
      <c r="E266" s="56" t="s">
        <v>399</v>
      </c>
      <c r="F266" s="39" t="s">
        <v>398</v>
      </c>
      <c r="G266" s="91"/>
      <c r="H266" s="91"/>
      <c r="I266" s="91"/>
      <c r="J266" s="91"/>
      <c r="K266" s="91"/>
      <c r="L266" s="91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82"/>
    </row>
    <row r="267" spans="1:25" ht="12.75" customHeight="1" x14ac:dyDescent="0.15">
      <c r="A267" s="20"/>
      <c r="B267" s="22"/>
      <c r="C267" s="22"/>
      <c r="D267" s="55"/>
      <c r="E267" s="56" t="s">
        <v>413</v>
      </c>
      <c r="F267" s="39" t="s">
        <v>412</v>
      </c>
      <c r="G267" s="91"/>
      <c r="H267" s="91"/>
      <c r="I267" s="91"/>
      <c r="J267" s="91"/>
      <c r="K267" s="91"/>
      <c r="L267" s="91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82"/>
    </row>
    <row r="268" spans="1:25" ht="12.75" customHeight="1" x14ac:dyDescent="0.15">
      <c r="A268" s="20"/>
      <c r="B268" s="22"/>
      <c r="C268" s="22"/>
      <c r="D268" s="55"/>
      <c r="E268" s="56" t="s">
        <v>423</v>
      </c>
      <c r="F268" s="39" t="s">
        <v>424</v>
      </c>
      <c r="G268" s="91"/>
      <c r="H268" s="91"/>
      <c r="I268" s="91"/>
      <c r="J268" s="91"/>
      <c r="K268" s="91"/>
      <c r="L268" s="91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82"/>
    </row>
    <row r="269" spans="1:25" ht="12.75" customHeight="1" x14ac:dyDescent="0.15">
      <c r="A269" s="20"/>
      <c r="B269" s="22"/>
      <c r="C269" s="22"/>
      <c r="D269" s="55"/>
      <c r="E269" s="56" t="s">
        <v>428</v>
      </c>
      <c r="F269" s="39" t="s">
        <v>427</v>
      </c>
      <c r="G269" s="91"/>
      <c r="H269" s="91"/>
      <c r="I269" s="91"/>
      <c r="J269" s="91"/>
      <c r="K269" s="91"/>
      <c r="L269" s="91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82"/>
    </row>
    <row r="270" spans="1:25" ht="12.75" customHeight="1" x14ac:dyDescent="0.15">
      <c r="A270" s="20"/>
      <c r="B270" s="22"/>
      <c r="C270" s="22"/>
      <c r="D270" s="55"/>
      <c r="E270" s="56" t="s">
        <v>434</v>
      </c>
      <c r="F270" s="39" t="s">
        <v>433</v>
      </c>
      <c r="G270" s="91"/>
      <c r="H270" s="91"/>
      <c r="I270" s="91"/>
      <c r="J270" s="91"/>
      <c r="K270" s="91"/>
      <c r="L270" s="91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82"/>
    </row>
    <row r="271" spans="1:25" ht="12.75" customHeight="1" x14ac:dyDescent="0.15">
      <c r="A271" s="20"/>
      <c r="B271" s="22"/>
      <c r="C271" s="22"/>
      <c r="D271" s="55"/>
      <c r="E271" s="56" t="s">
        <v>438</v>
      </c>
      <c r="F271" s="39" t="s">
        <v>437</v>
      </c>
      <c r="G271" s="91"/>
      <c r="H271" s="91"/>
      <c r="I271" s="91"/>
      <c r="J271" s="91"/>
      <c r="K271" s="91"/>
      <c r="L271" s="91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82"/>
    </row>
    <row r="272" spans="1:25" ht="12.75" customHeight="1" x14ac:dyDescent="0.15">
      <c r="A272" s="20"/>
      <c r="B272" s="22"/>
      <c r="C272" s="22"/>
      <c r="D272" s="55"/>
      <c r="E272" s="56" t="s">
        <v>440</v>
      </c>
      <c r="F272" s="39" t="s">
        <v>439</v>
      </c>
      <c r="G272" s="91"/>
      <c r="H272" s="91"/>
      <c r="I272" s="91"/>
      <c r="J272" s="91"/>
      <c r="K272" s="91"/>
      <c r="L272" s="91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82"/>
    </row>
    <row r="273" spans="1:25" ht="12.75" customHeight="1" x14ac:dyDescent="0.15">
      <c r="A273" s="20"/>
      <c r="B273" s="22"/>
      <c r="C273" s="22"/>
      <c r="D273" s="55"/>
      <c r="E273" s="56" t="s">
        <v>442</v>
      </c>
      <c r="F273" s="39" t="s">
        <v>441</v>
      </c>
      <c r="G273" s="91"/>
      <c r="H273" s="91"/>
      <c r="I273" s="91"/>
      <c r="J273" s="91"/>
      <c r="K273" s="91"/>
      <c r="L273" s="91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82"/>
    </row>
    <row r="274" spans="1:25" ht="12.75" customHeight="1" x14ac:dyDescent="0.15">
      <c r="A274" s="20"/>
      <c r="B274" s="22"/>
      <c r="C274" s="22"/>
      <c r="D274" s="55"/>
      <c r="E274" s="56" t="s">
        <v>444</v>
      </c>
      <c r="F274" s="39" t="s">
        <v>445</v>
      </c>
      <c r="G274" s="91"/>
      <c r="H274" s="91"/>
      <c r="I274" s="91"/>
      <c r="J274" s="91"/>
      <c r="K274" s="91"/>
      <c r="L274" s="91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82"/>
    </row>
    <row r="275" spans="1:25" ht="12.75" customHeight="1" x14ac:dyDescent="0.15">
      <c r="A275" s="20"/>
      <c r="B275" s="22"/>
      <c r="C275" s="22"/>
      <c r="D275" s="55"/>
      <c r="E275" s="56" t="s">
        <v>503</v>
      </c>
      <c r="F275" s="39" t="s">
        <v>504</v>
      </c>
      <c r="G275" s="91"/>
      <c r="H275" s="91"/>
      <c r="I275" s="91"/>
      <c r="J275" s="91"/>
      <c r="K275" s="91"/>
      <c r="L275" s="91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82"/>
    </row>
    <row r="276" spans="1:25" ht="12.75" customHeight="1" x14ac:dyDescent="0.15">
      <c r="A276" s="20"/>
      <c r="B276" s="22"/>
      <c r="C276" s="22"/>
      <c r="D276" s="55"/>
      <c r="E276" s="56" t="s">
        <v>508</v>
      </c>
      <c r="F276" s="39" t="s">
        <v>509</v>
      </c>
      <c r="G276" s="91"/>
      <c r="H276" s="91"/>
      <c r="I276" s="91"/>
      <c r="J276" s="91"/>
      <c r="K276" s="91"/>
      <c r="L276" s="91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82"/>
    </row>
    <row r="277" spans="1:25" ht="12.75" customHeight="1" x14ac:dyDescent="0.15">
      <c r="A277" s="20"/>
      <c r="B277" s="22"/>
      <c r="C277" s="22"/>
      <c r="D277" s="55"/>
      <c r="E277" s="56" t="s">
        <v>532</v>
      </c>
      <c r="F277" s="39" t="s">
        <v>531</v>
      </c>
      <c r="G277" s="91"/>
      <c r="H277" s="91"/>
      <c r="I277" s="91"/>
      <c r="J277" s="91"/>
      <c r="K277" s="91"/>
      <c r="L277" s="91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82"/>
    </row>
    <row r="278" spans="1:25" ht="12.75" customHeight="1" x14ac:dyDescent="0.15">
      <c r="A278" s="20"/>
      <c r="B278" s="22"/>
      <c r="C278" s="22"/>
      <c r="D278" s="55"/>
      <c r="E278" s="56" t="s">
        <v>534</v>
      </c>
      <c r="F278" s="39" t="s">
        <v>535</v>
      </c>
      <c r="G278" s="91"/>
      <c r="H278" s="91"/>
      <c r="I278" s="91"/>
      <c r="J278" s="91"/>
      <c r="K278" s="91"/>
      <c r="L278" s="91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82"/>
    </row>
    <row r="279" spans="1:25" s="6" customFormat="1" ht="46.5" customHeight="1" x14ac:dyDescent="0.15">
      <c r="A279" s="10"/>
      <c r="B279" s="11"/>
      <c r="C279" s="11"/>
      <c r="D279" s="45"/>
      <c r="E279" s="57" t="s">
        <v>659</v>
      </c>
      <c r="F279" s="60"/>
      <c r="G279" s="109"/>
      <c r="H279" s="109"/>
      <c r="I279" s="109"/>
      <c r="J279" s="109"/>
      <c r="K279" s="109"/>
      <c r="L279" s="109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81"/>
    </row>
    <row r="280" spans="1:25" ht="12.75" customHeight="1" x14ac:dyDescent="0.15">
      <c r="A280" s="20"/>
      <c r="B280" s="22"/>
      <c r="C280" s="22"/>
      <c r="D280" s="55"/>
      <c r="E280" s="56" t="s">
        <v>458</v>
      </c>
      <c r="F280" s="39" t="s">
        <v>459</v>
      </c>
      <c r="G280" s="91"/>
      <c r="H280" s="91"/>
      <c r="I280" s="91"/>
      <c r="J280" s="91"/>
      <c r="K280" s="91"/>
      <c r="L280" s="91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82"/>
    </row>
    <row r="281" spans="1:25" s="6" customFormat="1" ht="46.5" customHeight="1" x14ac:dyDescent="0.15">
      <c r="A281" s="10" t="s">
        <v>267</v>
      </c>
      <c r="B281" s="11" t="s">
        <v>262</v>
      </c>
      <c r="C281" s="11" t="s">
        <v>224</v>
      </c>
      <c r="D281" s="45" t="s">
        <v>197</v>
      </c>
      <c r="E281" s="57" t="s">
        <v>268</v>
      </c>
      <c r="F281" s="60"/>
      <c r="G281" s="109">
        <v>1600</v>
      </c>
      <c r="H281" s="109">
        <v>1600</v>
      </c>
      <c r="I281" s="109"/>
      <c r="J281" s="109"/>
      <c r="K281" s="109"/>
      <c r="L281" s="109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81"/>
    </row>
    <row r="282" spans="1:25" ht="12.75" customHeight="1" x14ac:dyDescent="0.15">
      <c r="A282" s="20"/>
      <c r="B282" s="22"/>
      <c r="C282" s="22"/>
      <c r="D282" s="55"/>
      <c r="E282" s="56" t="s">
        <v>202</v>
      </c>
      <c r="F282" s="55"/>
      <c r="G282" s="91"/>
      <c r="H282" s="91"/>
      <c r="I282" s="91"/>
      <c r="J282" s="91"/>
      <c r="K282" s="91"/>
      <c r="L282" s="91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82"/>
    </row>
    <row r="283" spans="1:25" ht="12.75" customHeight="1" x14ac:dyDescent="0.15">
      <c r="A283" s="38" t="s">
        <v>269</v>
      </c>
      <c r="B283" s="39" t="s">
        <v>262</v>
      </c>
      <c r="C283" s="39" t="s">
        <v>224</v>
      </c>
      <c r="D283" s="39" t="s">
        <v>200</v>
      </c>
      <c r="E283" s="56" t="s">
        <v>268</v>
      </c>
      <c r="F283" s="55"/>
      <c r="G283" s="91">
        <v>1600</v>
      </c>
      <c r="H283" s="91">
        <v>1600</v>
      </c>
      <c r="I283" s="91"/>
      <c r="J283" s="91"/>
      <c r="K283" s="91"/>
      <c r="L283" s="91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82"/>
    </row>
    <row r="284" spans="1:25" ht="12.75" customHeight="1" x14ac:dyDescent="0.15">
      <c r="A284" s="20"/>
      <c r="B284" s="22"/>
      <c r="C284" s="22"/>
      <c r="D284" s="55"/>
      <c r="E284" s="56" t="s">
        <v>5</v>
      </c>
      <c r="F284" s="55"/>
      <c r="G284" s="91"/>
      <c r="H284" s="91"/>
      <c r="I284" s="91"/>
      <c r="J284" s="91"/>
      <c r="K284" s="91"/>
      <c r="L284" s="91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82"/>
    </row>
    <row r="285" spans="1:25" s="6" customFormat="1" ht="46.5" customHeight="1" x14ac:dyDescent="0.15">
      <c r="A285" s="10"/>
      <c r="B285" s="11"/>
      <c r="C285" s="11"/>
      <c r="D285" s="45"/>
      <c r="E285" s="57" t="s">
        <v>660</v>
      </c>
      <c r="F285" s="60"/>
      <c r="G285" s="109"/>
      <c r="H285" s="109"/>
      <c r="I285" s="109"/>
      <c r="J285" s="109"/>
      <c r="K285" s="109"/>
      <c r="L285" s="109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81"/>
    </row>
    <row r="286" spans="1:25" ht="12.75" customHeight="1" x14ac:dyDescent="0.15">
      <c r="A286" s="20"/>
      <c r="B286" s="22"/>
      <c r="C286" s="22"/>
      <c r="D286" s="55"/>
      <c r="E286" s="56" t="s">
        <v>524</v>
      </c>
      <c r="F286" s="39" t="s">
        <v>523</v>
      </c>
      <c r="G286" s="91"/>
      <c r="H286" s="91"/>
      <c r="I286" s="91"/>
      <c r="J286" s="91"/>
      <c r="K286" s="91"/>
      <c r="L286" s="91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82"/>
    </row>
    <row r="287" spans="1:25" ht="12.75" customHeight="1" x14ac:dyDescent="0.15">
      <c r="A287" s="20"/>
      <c r="B287" s="22"/>
      <c r="C287" s="22"/>
      <c r="D287" s="55"/>
      <c r="E287" s="56" t="s">
        <v>526</v>
      </c>
      <c r="F287" s="39" t="s">
        <v>525</v>
      </c>
      <c r="G287" s="91"/>
      <c r="H287" s="91"/>
      <c r="I287" s="91"/>
      <c r="J287" s="91"/>
      <c r="K287" s="91"/>
      <c r="L287" s="91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82"/>
    </row>
    <row r="288" spans="1:25" s="6" customFormat="1" ht="46.5" customHeight="1" x14ac:dyDescent="0.15">
      <c r="A288" s="10" t="s">
        <v>270</v>
      </c>
      <c r="B288" s="11" t="s">
        <v>262</v>
      </c>
      <c r="C288" s="11" t="s">
        <v>206</v>
      </c>
      <c r="D288" s="45" t="s">
        <v>197</v>
      </c>
      <c r="E288" s="57" t="s">
        <v>271</v>
      </c>
      <c r="F288" s="60"/>
      <c r="G288" s="109"/>
      <c r="H288" s="109"/>
      <c r="I288" s="109"/>
      <c r="J288" s="109"/>
      <c r="K288" s="109"/>
      <c r="L288" s="109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81"/>
    </row>
    <row r="289" spans="1:25" ht="12.75" customHeight="1" x14ac:dyDescent="0.15">
      <c r="A289" s="20"/>
      <c r="B289" s="22"/>
      <c r="C289" s="22"/>
      <c r="D289" s="55"/>
      <c r="E289" s="56" t="s">
        <v>202</v>
      </c>
      <c r="F289" s="55"/>
      <c r="G289" s="91"/>
      <c r="H289" s="91"/>
      <c r="I289" s="91"/>
      <c r="J289" s="91"/>
      <c r="K289" s="91"/>
      <c r="L289" s="91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82"/>
    </row>
    <row r="290" spans="1:25" ht="12.75" customHeight="1" x14ac:dyDescent="0.15">
      <c r="A290" s="38" t="s">
        <v>272</v>
      </c>
      <c r="B290" s="39" t="s">
        <v>262</v>
      </c>
      <c r="C290" s="39" t="s">
        <v>206</v>
      </c>
      <c r="D290" s="39" t="s">
        <v>200</v>
      </c>
      <c r="E290" s="56" t="s">
        <v>273</v>
      </c>
      <c r="F290" s="55"/>
      <c r="G290" s="91"/>
      <c r="H290" s="91"/>
      <c r="I290" s="91"/>
      <c r="J290" s="91"/>
      <c r="K290" s="91"/>
      <c r="L290" s="91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82"/>
    </row>
    <row r="291" spans="1:25" ht="12.75" customHeight="1" x14ac:dyDescent="0.15">
      <c r="A291" s="20"/>
      <c r="B291" s="22"/>
      <c r="C291" s="22"/>
      <c r="D291" s="55"/>
      <c r="E291" s="56" t="s">
        <v>5</v>
      </c>
      <c r="F291" s="55"/>
      <c r="G291" s="91"/>
      <c r="H291" s="91"/>
      <c r="I291" s="91"/>
      <c r="J291" s="91"/>
      <c r="K291" s="91"/>
      <c r="L291" s="91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82"/>
    </row>
    <row r="292" spans="1:25" s="6" customFormat="1" ht="46.5" customHeight="1" x14ac:dyDescent="0.15">
      <c r="A292" s="10"/>
      <c r="B292" s="11"/>
      <c r="C292" s="11"/>
      <c r="D292" s="45"/>
      <c r="E292" s="57" t="s">
        <v>661</v>
      </c>
      <c r="F292" s="60"/>
      <c r="G292" s="109"/>
      <c r="H292" s="109"/>
      <c r="I292" s="109"/>
      <c r="J292" s="109"/>
      <c r="K292" s="109"/>
      <c r="L292" s="109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81"/>
    </row>
    <row r="293" spans="1:25" ht="12.75" customHeight="1" x14ac:dyDescent="0.15">
      <c r="A293" s="20"/>
      <c r="B293" s="22"/>
      <c r="C293" s="22"/>
      <c r="D293" s="55"/>
      <c r="E293" s="56" t="s">
        <v>395</v>
      </c>
      <c r="F293" s="39" t="s">
        <v>394</v>
      </c>
      <c r="G293" s="91"/>
      <c r="H293" s="91"/>
      <c r="I293" s="91"/>
      <c r="J293" s="91"/>
      <c r="K293" s="91"/>
      <c r="L293" s="91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82"/>
    </row>
    <row r="294" spans="1:25" s="6" customFormat="1" ht="46.5" customHeight="1" x14ac:dyDescent="0.15">
      <c r="A294" s="10" t="s">
        <v>274</v>
      </c>
      <c r="B294" s="11" t="s">
        <v>262</v>
      </c>
      <c r="C294" s="11" t="s">
        <v>217</v>
      </c>
      <c r="D294" s="45" t="s">
        <v>197</v>
      </c>
      <c r="E294" s="57" t="s">
        <v>275</v>
      </c>
      <c r="F294" s="60"/>
      <c r="G294" s="109"/>
      <c r="H294" s="109"/>
      <c r="I294" s="109"/>
      <c r="J294" s="109"/>
      <c r="K294" s="109"/>
      <c r="L294" s="109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81"/>
    </row>
    <row r="295" spans="1:25" ht="12.75" customHeight="1" x14ac:dyDescent="0.15">
      <c r="A295" s="20"/>
      <c r="B295" s="22"/>
      <c r="C295" s="22"/>
      <c r="D295" s="55"/>
      <c r="E295" s="56" t="s">
        <v>202</v>
      </c>
      <c r="F295" s="55"/>
      <c r="G295" s="91"/>
      <c r="H295" s="91"/>
      <c r="I295" s="91"/>
      <c r="J295" s="91"/>
      <c r="K295" s="91"/>
      <c r="L295" s="91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82"/>
    </row>
    <row r="296" spans="1:25" ht="12.75" customHeight="1" x14ac:dyDescent="0.15">
      <c r="A296" s="38" t="s">
        <v>276</v>
      </c>
      <c r="B296" s="39" t="s">
        <v>262</v>
      </c>
      <c r="C296" s="39" t="s">
        <v>217</v>
      </c>
      <c r="D296" s="39" t="s">
        <v>200</v>
      </c>
      <c r="E296" s="56" t="s">
        <v>275</v>
      </c>
      <c r="F296" s="55"/>
      <c r="G296" s="91"/>
      <c r="H296" s="91"/>
      <c r="I296" s="91"/>
      <c r="J296" s="91"/>
      <c r="K296" s="91"/>
      <c r="L296" s="91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82"/>
    </row>
    <row r="297" spans="1:25" ht="12.75" customHeight="1" x14ac:dyDescent="0.15">
      <c r="A297" s="20"/>
      <c r="B297" s="22"/>
      <c r="C297" s="22"/>
      <c r="D297" s="55"/>
      <c r="E297" s="56" t="s">
        <v>5</v>
      </c>
      <c r="F297" s="55"/>
      <c r="G297" s="91"/>
      <c r="H297" s="91"/>
      <c r="I297" s="91"/>
      <c r="J297" s="91"/>
      <c r="K297" s="91"/>
      <c r="L297" s="91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82"/>
    </row>
    <row r="298" spans="1:25" s="6" customFormat="1" ht="46.5" customHeight="1" x14ac:dyDescent="0.15">
      <c r="A298" s="10"/>
      <c r="B298" s="11"/>
      <c r="C298" s="11"/>
      <c r="D298" s="45"/>
      <c r="E298" s="57" t="s">
        <v>662</v>
      </c>
      <c r="F298" s="60"/>
      <c r="G298" s="109"/>
      <c r="H298" s="109"/>
      <c r="I298" s="109"/>
      <c r="J298" s="109"/>
      <c r="K298" s="109"/>
      <c r="L298" s="109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81"/>
    </row>
    <row r="299" spans="1:25" ht="12.75" customHeight="1" x14ac:dyDescent="0.15">
      <c r="A299" s="20"/>
      <c r="B299" s="22"/>
      <c r="C299" s="22"/>
      <c r="D299" s="55"/>
      <c r="E299" s="56" t="s">
        <v>458</v>
      </c>
      <c r="F299" s="39" t="s">
        <v>459</v>
      </c>
      <c r="G299" s="91"/>
      <c r="H299" s="91"/>
      <c r="I299" s="91"/>
      <c r="J299" s="91"/>
      <c r="K299" s="91"/>
      <c r="L299" s="91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82"/>
    </row>
    <row r="300" spans="1:25" ht="12.75" customHeight="1" x14ac:dyDescent="0.15">
      <c r="A300" s="20"/>
      <c r="B300" s="22"/>
      <c r="C300" s="22"/>
      <c r="D300" s="55"/>
      <c r="E300" s="56" t="s">
        <v>530</v>
      </c>
      <c r="F300" s="39" t="s">
        <v>529</v>
      </c>
      <c r="G300" s="91"/>
      <c r="H300" s="91"/>
      <c r="I300" s="91"/>
      <c r="J300" s="91"/>
      <c r="K300" s="91"/>
      <c r="L300" s="91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82"/>
    </row>
    <row r="301" spans="1:25" s="6" customFormat="1" ht="46.5" customHeight="1" x14ac:dyDescent="0.15">
      <c r="A301" s="10"/>
      <c r="B301" s="11"/>
      <c r="C301" s="11"/>
      <c r="D301" s="45"/>
      <c r="E301" s="57" t="s">
        <v>663</v>
      </c>
      <c r="F301" s="60"/>
      <c r="G301" s="109"/>
      <c r="H301" s="109"/>
      <c r="I301" s="109"/>
      <c r="J301" s="109"/>
      <c r="K301" s="109"/>
      <c r="L301" s="109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81"/>
    </row>
    <row r="302" spans="1:25" ht="12.75" customHeight="1" x14ac:dyDescent="0.15">
      <c r="A302" s="20"/>
      <c r="B302" s="22"/>
      <c r="C302" s="22"/>
      <c r="D302" s="55"/>
      <c r="E302" s="56" t="s">
        <v>395</v>
      </c>
      <c r="F302" s="39" t="s">
        <v>394</v>
      </c>
      <c r="G302" s="91"/>
      <c r="H302" s="91"/>
      <c r="I302" s="91"/>
      <c r="J302" s="91"/>
      <c r="K302" s="91"/>
      <c r="L302" s="91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82"/>
    </row>
    <row r="303" spans="1:25" s="6" customFormat="1" ht="46.5" customHeight="1" x14ac:dyDescent="0.15">
      <c r="A303" s="10"/>
      <c r="B303" s="11"/>
      <c r="C303" s="11"/>
      <c r="D303" s="45"/>
      <c r="E303" s="57" t="s">
        <v>664</v>
      </c>
      <c r="F303" s="60"/>
      <c r="G303" s="109"/>
      <c r="H303" s="109"/>
      <c r="I303" s="109"/>
      <c r="J303" s="109"/>
      <c r="K303" s="109"/>
      <c r="L303" s="109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81"/>
    </row>
    <row r="304" spans="1:25" ht="12.75" customHeight="1" x14ac:dyDescent="0.15">
      <c r="A304" s="20"/>
      <c r="B304" s="22"/>
      <c r="C304" s="22"/>
      <c r="D304" s="55"/>
      <c r="E304" s="56" t="s">
        <v>395</v>
      </c>
      <c r="F304" s="39" t="s">
        <v>394</v>
      </c>
      <c r="G304" s="91"/>
      <c r="H304" s="91"/>
      <c r="I304" s="91"/>
      <c r="J304" s="91"/>
      <c r="K304" s="91"/>
      <c r="L304" s="91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82"/>
    </row>
    <row r="305" spans="1:25" ht="12.75" customHeight="1" x14ac:dyDescent="0.15">
      <c r="A305" s="20"/>
      <c r="B305" s="22"/>
      <c r="C305" s="22"/>
      <c r="D305" s="55"/>
      <c r="E305" s="56" t="s">
        <v>524</v>
      </c>
      <c r="F305" s="39" t="s">
        <v>523</v>
      </c>
      <c r="G305" s="91"/>
      <c r="H305" s="91"/>
      <c r="I305" s="91"/>
      <c r="J305" s="91"/>
      <c r="K305" s="91"/>
      <c r="L305" s="91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82"/>
    </row>
    <row r="306" spans="1:25" s="6" customFormat="1" ht="46.5" customHeight="1" x14ac:dyDescent="0.15">
      <c r="A306" s="10"/>
      <c r="B306" s="11"/>
      <c r="C306" s="11"/>
      <c r="D306" s="45"/>
      <c r="E306" s="57" t="s">
        <v>665</v>
      </c>
      <c r="F306" s="60"/>
      <c r="G306" s="109"/>
      <c r="H306" s="109"/>
      <c r="I306" s="109"/>
      <c r="J306" s="109"/>
      <c r="K306" s="109"/>
      <c r="L306" s="109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81"/>
    </row>
    <row r="307" spans="1:25" ht="12.75" customHeight="1" x14ac:dyDescent="0.15">
      <c r="A307" s="20"/>
      <c r="B307" s="22"/>
      <c r="C307" s="22"/>
      <c r="D307" s="55"/>
      <c r="E307" s="56" t="s">
        <v>458</v>
      </c>
      <c r="F307" s="39" t="s">
        <v>459</v>
      </c>
      <c r="G307" s="91"/>
      <c r="H307" s="91"/>
      <c r="I307" s="91"/>
      <c r="J307" s="91"/>
      <c r="K307" s="91"/>
      <c r="L307" s="91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82"/>
    </row>
    <row r="308" spans="1:25" s="6" customFormat="1" ht="60.75" customHeight="1" x14ac:dyDescent="0.15">
      <c r="A308" s="10"/>
      <c r="B308" s="11"/>
      <c r="C308" s="11"/>
      <c r="D308" s="45"/>
      <c r="E308" s="57" t="s">
        <v>666</v>
      </c>
      <c r="F308" s="60"/>
      <c r="G308" s="109"/>
      <c r="H308" s="109"/>
      <c r="I308" s="109"/>
      <c r="J308" s="109"/>
      <c r="K308" s="109"/>
      <c r="L308" s="109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81"/>
    </row>
    <row r="309" spans="1:25" ht="12.75" customHeight="1" x14ac:dyDescent="0.15">
      <c r="A309" s="20"/>
      <c r="B309" s="22"/>
      <c r="C309" s="22"/>
      <c r="D309" s="55"/>
      <c r="E309" s="56" t="s">
        <v>508</v>
      </c>
      <c r="F309" s="39" t="s">
        <v>509</v>
      </c>
      <c r="G309" s="91"/>
      <c r="H309" s="91"/>
      <c r="I309" s="91"/>
      <c r="J309" s="91"/>
      <c r="K309" s="91"/>
      <c r="L309" s="91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82"/>
    </row>
    <row r="310" spans="1:25" s="6" customFormat="1" ht="60" customHeight="1" x14ac:dyDescent="0.15">
      <c r="A310" s="10"/>
      <c r="B310" s="11"/>
      <c r="C310" s="11"/>
      <c r="D310" s="45"/>
      <c r="E310" s="57" t="s">
        <v>667</v>
      </c>
      <c r="F310" s="60"/>
      <c r="G310" s="109"/>
      <c r="H310" s="109"/>
      <c r="I310" s="109"/>
      <c r="J310" s="109"/>
      <c r="K310" s="109"/>
      <c r="L310" s="109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81"/>
    </row>
    <row r="311" spans="1:25" ht="12.75" customHeight="1" x14ac:dyDescent="0.15">
      <c r="A311" s="20"/>
      <c r="B311" s="22"/>
      <c r="C311" s="22"/>
      <c r="D311" s="55"/>
      <c r="E311" s="56" t="s">
        <v>508</v>
      </c>
      <c r="F311" s="39" t="s">
        <v>509</v>
      </c>
      <c r="G311" s="91"/>
      <c r="H311" s="91"/>
      <c r="I311" s="91"/>
      <c r="J311" s="91"/>
      <c r="K311" s="91"/>
      <c r="L311" s="91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82"/>
    </row>
    <row r="312" spans="1:25" s="6" customFormat="1" ht="46.5" customHeight="1" x14ac:dyDescent="0.15">
      <c r="A312" s="10"/>
      <c r="B312" s="11"/>
      <c r="C312" s="11"/>
      <c r="D312" s="45"/>
      <c r="E312" s="57" t="s">
        <v>668</v>
      </c>
      <c r="F312" s="60"/>
      <c r="G312" s="109"/>
      <c r="H312" s="109"/>
      <c r="I312" s="109"/>
      <c r="J312" s="109"/>
      <c r="K312" s="109"/>
      <c r="L312" s="109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81"/>
    </row>
    <row r="313" spans="1:25" ht="12.75" customHeight="1" x14ac:dyDescent="0.15">
      <c r="A313" s="20"/>
      <c r="B313" s="22"/>
      <c r="C313" s="22"/>
      <c r="D313" s="55"/>
      <c r="E313" s="56" t="s">
        <v>524</v>
      </c>
      <c r="F313" s="39" t="s">
        <v>523</v>
      </c>
      <c r="G313" s="91"/>
      <c r="H313" s="91"/>
      <c r="I313" s="91"/>
      <c r="J313" s="91"/>
      <c r="K313" s="91"/>
      <c r="L313" s="91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82"/>
    </row>
    <row r="314" spans="1:25" ht="12.75" customHeight="1" x14ac:dyDescent="0.15">
      <c r="A314" s="20"/>
      <c r="B314" s="22"/>
      <c r="C314" s="22"/>
      <c r="D314" s="55"/>
      <c r="E314" s="56" t="s">
        <v>526</v>
      </c>
      <c r="F314" s="39" t="s">
        <v>525</v>
      </c>
      <c r="G314" s="91"/>
      <c r="H314" s="91"/>
      <c r="I314" s="91"/>
      <c r="J314" s="91"/>
      <c r="K314" s="91"/>
      <c r="L314" s="91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82"/>
    </row>
    <row r="315" spans="1:25" s="6" customFormat="1" ht="46.5" customHeight="1" x14ac:dyDescent="0.15">
      <c r="A315" s="10" t="s">
        <v>277</v>
      </c>
      <c r="B315" s="11" t="s">
        <v>278</v>
      </c>
      <c r="C315" s="11" t="s">
        <v>197</v>
      </c>
      <c r="D315" s="45" t="s">
        <v>197</v>
      </c>
      <c r="E315" s="57" t="s">
        <v>279</v>
      </c>
      <c r="F315" s="60"/>
      <c r="G315" s="102">
        <f>H315+I315</f>
        <v>217711.2</v>
      </c>
      <c r="H315" s="102">
        <v>108374.3</v>
      </c>
      <c r="I315" s="102">
        <v>109336.9</v>
      </c>
      <c r="J315" s="109">
        <v>173145.5</v>
      </c>
      <c r="K315" s="109">
        <v>141180.5</v>
      </c>
      <c r="L315" s="109">
        <v>31965</v>
      </c>
      <c r="M315" s="89">
        <v>173145.5</v>
      </c>
      <c r="N315" s="89">
        <v>142180.5</v>
      </c>
      <c r="O315" s="89">
        <v>31965</v>
      </c>
      <c r="P315" s="89">
        <f t="shared" ref="P315:P320" si="24">Q315+R315</f>
        <v>1000</v>
      </c>
      <c r="Q315" s="89">
        <f t="shared" ref="Q315" si="25">N315-K315</f>
        <v>1000</v>
      </c>
      <c r="R315" s="89">
        <f t="shared" ref="R315" si="26">O315-L315</f>
        <v>0</v>
      </c>
      <c r="S315" s="89">
        <v>173145.5</v>
      </c>
      <c r="T315" s="89">
        <v>142180.5</v>
      </c>
      <c r="U315" s="89">
        <v>31965</v>
      </c>
      <c r="V315" s="89">
        <v>173145.5</v>
      </c>
      <c r="W315" s="89">
        <v>142180.5</v>
      </c>
      <c r="X315" s="89">
        <v>31965</v>
      </c>
      <c r="Y315" s="81"/>
    </row>
    <row r="316" spans="1:25" ht="12.75" customHeight="1" x14ac:dyDescent="0.15">
      <c r="A316" s="20"/>
      <c r="B316" s="22"/>
      <c r="C316" s="22"/>
      <c r="D316" s="55"/>
      <c r="E316" s="56" t="s">
        <v>5</v>
      </c>
      <c r="F316" s="55"/>
      <c r="G316" s="91"/>
      <c r="H316" s="91"/>
      <c r="I316" s="91"/>
      <c r="J316" s="91"/>
      <c r="K316" s="91"/>
      <c r="L316" s="91"/>
      <c r="M316" s="95"/>
      <c r="N316" s="95"/>
      <c r="O316" s="95"/>
      <c r="P316" s="95">
        <f t="shared" si="24"/>
        <v>0</v>
      </c>
      <c r="Q316" s="95"/>
      <c r="R316" s="95"/>
      <c r="S316" s="95"/>
      <c r="T316" s="95"/>
      <c r="U316" s="95"/>
      <c r="V316" s="95"/>
      <c r="W316" s="95"/>
      <c r="X316" s="95"/>
      <c r="Y316" s="82"/>
    </row>
    <row r="317" spans="1:25" s="6" customFormat="1" ht="46.5" customHeight="1" x14ac:dyDescent="0.15">
      <c r="A317" s="10" t="s">
        <v>280</v>
      </c>
      <c r="B317" s="11" t="s">
        <v>278</v>
      </c>
      <c r="C317" s="11" t="s">
        <v>200</v>
      </c>
      <c r="D317" s="45" t="s">
        <v>197</v>
      </c>
      <c r="E317" s="57" t="s">
        <v>281</v>
      </c>
      <c r="F317" s="60"/>
      <c r="G317" s="109"/>
      <c r="H317" s="109"/>
      <c r="I317" s="109"/>
      <c r="J317" s="109"/>
      <c r="K317" s="109"/>
      <c r="L317" s="109"/>
      <c r="M317" s="95"/>
      <c r="N317" s="95"/>
      <c r="O317" s="95"/>
      <c r="P317" s="95">
        <f t="shared" si="24"/>
        <v>0</v>
      </c>
      <c r="Q317" s="95"/>
      <c r="R317" s="95"/>
      <c r="S317" s="95"/>
      <c r="T317" s="95"/>
      <c r="U317" s="95"/>
      <c r="V317" s="95"/>
      <c r="W317" s="95"/>
      <c r="X317" s="95"/>
      <c r="Y317" s="81"/>
    </row>
    <row r="318" spans="1:25" ht="12.75" customHeight="1" x14ac:dyDescent="0.15">
      <c r="A318" s="20"/>
      <c r="B318" s="22"/>
      <c r="C318" s="22"/>
      <c r="D318" s="55"/>
      <c r="E318" s="56" t="s">
        <v>202</v>
      </c>
      <c r="F318" s="55"/>
      <c r="G318" s="91"/>
      <c r="H318" s="91"/>
      <c r="I318" s="91"/>
      <c r="J318" s="91"/>
      <c r="K318" s="91"/>
      <c r="L318" s="91"/>
      <c r="M318" s="95"/>
      <c r="N318" s="95"/>
      <c r="O318" s="95"/>
      <c r="P318" s="95">
        <f t="shared" si="24"/>
        <v>0</v>
      </c>
      <c r="Q318" s="95"/>
      <c r="R318" s="95"/>
      <c r="S318" s="95"/>
      <c r="T318" s="95"/>
      <c r="U318" s="95"/>
      <c r="V318" s="95"/>
      <c r="W318" s="95"/>
      <c r="X318" s="95"/>
      <c r="Y318" s="82"/>
    </row>
    <row r="319" spans="1:25" ht="12.75" customHeight="1" x14ac:dyDescent="0.15">
      <c r="A319" s="38" t="s">
        <v>282</v>
      </c>
      <c r="B319" s="39" t="s">
        <v>278</v>
      </c>
      <c r="C319" s="39" t="s">
        <v>200</v>
      </c>
      <c r="D319" s="39" t="s">
        <v>200</v>
      </c>
      <c r="E319" s="56" t="s">
        <v>281</v>
      </c>
      <c r="F319" s="55"/>
      <c r="G319" s="91">
        <v>150</v>
      </c>
      <c r="H319" s="91">
        <v>150</v>
      </c>
      <c r="I319" s="91"/>
      <c r="J319" s="91"/>
      <c r="K319" s="91"/>
      <c r="L319" s="91"/>
      <c r="M319" s="95"/>
      <c r="N319" s="95"/>
      <c r="O319" s="95"/>
      <c r="P319" s="95">
        <f t="shared" si="24"/>
        <v>0</v>
      </c>
      <c r="Q319" s="95"/>
      <c r="R319" s="95"/>
      <c r="S319" s="95"/>
      <c r="T319" s="95"/>
      <c r="U319" s="95"/>
      <c r="V319" s="95"/>
      <c r="W319" s="95"/>
      <c r="X319" s="95"/>
      <c r="Y319" s="82"/>
    </row>
    <row r="320" spans="1:25" ht="12.75" customHeight="1" x14ac:dyDescent="0.15">
      <c r="A320" s="20"/>
      <c r="B320" s="22"/>
      <c r="C320" s="22"/>
      <c r="D320" s="55"/>
      <c r="E320" s="56" t="s">
        <v>5</v>
      </c>
      <c r="F320" s="55"/>
      <c r="G320" s="91"/>
      <c r="H320" s="91"/>
      <c r="I320" s="91"/>
      <c r="J320" s="91"/>
      <c r="K320" s="91"/>
      <c r="L320" s="91"/>
      <c r="M320" s="95"/>
      <c r="N320" s="95"/>
      <c r="O320" s="95"/>
      <c r="P320" s="95">
        <f t="shared" si="24"/>
        <v>0</v>
      </c>
      <c r="Q320" s="95"/>
      <c r="R320" s="95"/>
      <c r="S320" s="95"/>
      <c r="T320" s="95"/>
      <c r="U320" s="95"/>
      <c r="V320" s="95"/>
      <c r="W320" s="95"/>
      <c r="X320" s="95"/>
      <c r="Y320" s="82"/>
    </row>
    <row r="321" spans="1:25" s="6" customFormat="1" ht="46.5" customHeight="1" x14ac:dyDescent="0.15">
      <c r="A321" s="10"/>
      <c r="B321" s="11"/>
      <c r="C321" s="11"/>
      <c r="D321" s="45"/>
      <c r="E321" s="57" t="s">
        <v>669</v>
      </c>
      <c r="F321" s="60"/>
      <c r="G321" s="109"/>
      <c r="H321" s="109"/>
      <c r="I321" s="109"/>
      <c r="J321" s="109"/>
      <c r="K321" s="109"/>
      <c r="L321" s="109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81"/>
    </row>
    <row r="322" spans="1:25" ht="12.75" customHeight="1" x14ac:dyDescent="0.15">
      <c r="A322" s="20"/>
      <c r="B322" s="22"/>
      <c r="C322" s="22"/>
      <c r="D322" s="55"/>
      <c r="E322" s="56" t="s">
        <v>423</v>
      </c>
      <c r="F322" s="39" t="s">
        <v>424</v>
      </c>
      <c r="G322" s="91"/>
      <c r="H322" s="91"/>
      <c r="I322" s="91"/>
      <c r="J322" s="91"/>
      <c r="K322" s="91"/>
      <c r="L322" s="91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82"/>
    </row>
    <row r="323" spans="1:25" ht="12.75" customHeight="1" x14ac:dyDescent="0.15">
      <c r="A323" s="20"/>
      <c r="B323" s="22"/>
      <c r="C323" s="22"/>
      <c r="D323" s="55"/>
      <c r="E323" s="56" t="s">
        <v>508</v>
      </c>
      <c r="F323" s="39" t="s">
        <v>509</v>
      </c>
      <c r="G323" s="91"/>
      <c r="H323" s="91"/>
      <c r="I323" s="91"/>
      <c r="J323" s="91"/>
      <c r="K323" s="91"/>
      <c r="L323" s="91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82"/>
    </row>
    <row r="324" spans="1:25" s="6" customFormat="1" ht="46.5" customHeight="1" x14ac:dyDescent="0.15">
      <c r="A324" s="10"/>
      <c r="B324" s="11"/>
      <c r="C324" s="11"/>
      <c r="D324" s="45"/>
      <c r="E324" s="57" t="s">
        <v>670</v>
      </c>
      <c r="F324" s="60"/>
      <c r="G324" s="109"/>
      <c r="H324" s="109"/>
      <c r="I324" s="109"/>
      <c r="J324" s="109"/>
      <c r="K324" s="109"/>
      <c r="L324" s="109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81"/>
    </row>
    <row r="325" spans="1:25" ht="12.75" customHeight="1" x14ac:dyDescent="0.15">
      <c r="A325" s="20"/>
      <c r="B325" s="22"/>
      <c r="C325" s="22"/>
      <c r="D325" s="55"/>
      <c r="E325" s="56" t="s">
        <v>401</v>
      </c>
      <c r="F325" s="39" t="s">
        <v>400</v>
      </c>
      <c r="G325" s="91"/>
      <c r="H325" s="91"/>
      <c r="I325" s="91"/>
      <c r="J325" s="91"/>
      <c r="K325" s="91"/>
      <c r="L325" s="91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82"/>
    </row>
    <row r="326" spans="1:25" s="6" customFormat="1" ht="46.5" customHeight="1" x14ac:dyDescent="0.15">
      <c r="A326" s="10" t="s">
        <v>283</v>
      </c>
      <c r="B326" s="11" t="s">
        <v>278</v>
      </c>
      <c r="C326" s="11" t="s">
        <v>240</v>
      </c>
      <c r="D326" s="45" t="s">
        <v>197</v>
      </c>
      <c r="E326" s="57" t="s">
        <v>284</v>
      </c>
      <c r="F326" s="60"/>
      <c r="G326" s="116">
        <v>49520.4</v>
      </c>
      <c r="H326" s="116">
        <v>49520.4</v>
      </c>
      <c r="I326" s="109"/>
      <c r="J326" s="109">
        <v>53620.5</v>
      </c>
      <c r="K326" s="109">
        <v>53620.5</v>
      </c>
      <c r="L326" s="109"/>
      <c r="M326" s="95">
        <v>53620.5</v>
      </c>
      <c r="N326" s="95">
        <v>53620.5</v>
      </c>
      <c r="O326" s="95"/>
      <c r="P326" s="95"/>
      <c r="Q326" s="95">
        <f t="shared" ref="Q326" si="27">N326-K326</f>
        <v>0</v>
      </c>
      <c r="R326" s="95">
        <f t="shared" ref="R326" si="28">O326-L326</f>
        <v>0</v>
      </c>
      <c r="S326" s="95">
        <v>53620.5</v>
      </c>
      <c r="T326" s="95">
        <v>53620.5</v>
      </c>
      <c r="U326" s="95"/>
      <c r="V326" s="95">
        <v>53620.5</v>
      </c>
      <c r="W326" s="95">
        <v>53620.5</v>
      </c>
      <c r="X326" s="95"/>
      <c r="Y326" s="81"/>
    </row>
    <row r="327" spans="1:25" ht="12.75" customHeight="1" x14ac:dyDescent="0.15">
      <c r="A327" s="20"/>
      <c r="B327" s="22"/>
      <c r="C327" s="22"/>
      <c r="D327" s="55"/>
      <c r="E327" s="56" t="s">
        <v>202</v>
      </c>
      <c r="F327" s="55"/>
      <c r="G327" s="91"/>
      <c r="H327" s="91"/>
      <c r="I327" s="91"/>
      <c r="J327" s="91"/>
      <c r="K327" s="91"/>
      <c r="L327" s="91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82"/>
    </row>
    <row r="328" spans="1:25" ht="12.75" customHeight="1" x14ac:dyDescent="0.15">
      <c r="A328" s="38" t="s">
        <v>285</v>
      </c>
      <c r="B328" s="39" t="s">
        <v>278</v>
      </c>
      <c r="C328" s="39" t="s">
        <v>240</v>
      </c>
      <c r="D328" s="39" t="s">
        <v>200</v>
      </c>
      <c r="E328" s="56" t="s">
        <v>284</v>
      </c>
      <c r="F328" s="55"/>
      <c r="G328" s="101">
        <v>49520.4</v>
      </c>
      <c r="H328" s="101">
        <v>49520.4</v>
      </c>
      <c r="I328" s="91"/>
      <c r="J328" s="91">
        <v>53620.5</v>
      </c>
      <c r="K328" s="91">
        <v>53620.5</v>
      </c>
      <c r="L328" s="91"/>
      <c r="M328" s="95">
        <v>53620.5</v>
      </c>
      <c r="N328" s="95">
        <v>53620.5</v>
      </c>
      <c r="O328" s="95"/>
      <c r="P328" s="95"/>
      <c r="Q328" s="95"/>
      <c r="R328" s="95"/>
      <c r="S328" s="95">
        <v>53620.5</v>
      </c>
      <c r="T328" s="95">
        <v>53620.5</v>
      </c>
      <c r="U328" s="95"/>
      <c r="V328" s="95">
        <v>53620.5</v>
      </c>
      <c r="W328" s="95">
        <v>53620.5</v>
      </c>
      <c r="X328" s="95"/>
      <c r="Y328" s="82"/>
    </row>
    <row r="329" spans="1:25" ht="12.75" customHeight="1" x14ac:dyDescent="0.15">
      <c r="A329" s="20"/>
      <c r="B329" s="22"/>
      <c r="C329" s="22"/>
      <c r="D329" s="55"/>
      <c r="E329" s="56" t="s">
        <v>5</v>
      </c>
      <c r="F329" s="55"/>
      <c r="G329" s="91"/>
      <c r="H329" s="91"/>
      <c r="I329" s="91"/>
      <c r="J329" s="91"/>
      <c r="K329" s="91"/>
      <c r="L329" s="91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82"/>
    </row>
    <row r="330" spans="1:25" s="6" customFormat="1" ht="46.5" customHeight="1" x14ac:dyDescent="0.15">
      <c r="A330" s="10"/>
      <c r="B330" s="11"/>
      <c r="C330" s="11"/>
      <c r="D330" s="45"/>
      <c r="E330" s="57" t="s">
        <v>671</v>
      </c>
      <c r="F330" s="60"/>
      <c r="G330" s="109"/>
      <c r="H330" s="109"/>
      <c r="I330" s="109"/>
      <c r="J330" s="109"/>
      <c r="K330" s="109"/>
      <c r="L330" s="109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81"/>
    </row>
    <row r="331" spans="1:25" ht="12.75" customHeight="1" x14ac:dyDescent="0.15">
      <c r="A331" s="20"/>
      <c r="B331" s="22"/>
      <c r="C331" s="22"/>
      <c r="D331" s="55"/>
      <c r="E331" s="56" t="s">
        <v>432</v>
      </c>
      <c r="F331" s="39" t="s">
        <v>431</v>
      </c>
      <c r="G331" s="91"/>
      <c r="H331" s="91"/>
      <c r="I331" s="91"/>
      <c r="J331" s="91"/>
      <c r="K331" s="91"/>
      <c r="L331" s="91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82"/>
    </row>
    <row r="332" spans="1:25" ht="12.75" customHeight="1" x14ac:dyDescent="0.15">
      <c r="A332" s="20"/>
      <c r="B332" s="22"/>
      <c r="C332" s="22"/>
      <c r="D332" s="55"/>
      <c r="E332" s="56" t="s">
        <v>524</v>
      </c>
      <c r="F332" s="39" t="s">
        <v>523</v>
      </c>
      <c r="G332" s="91"/>
      <c r="H332" s="91"/>
      <c r="I332" s="91"/>
      <c r="J332" s="91"/>
      <c r="K332" s="91"/>
      <c r="L332" s="91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82"/>
    </row>
    <row r="333" spans="1:25" s="6" customFormat="1" ht="46.5" customHeight="1" x14ac:dyDescent="0.15">
      <c r="A333" s="10"/>
      <c r="B333" s="11"/>
      <c r="C333" s="11"/>
      <c r="D333" s="45"/>
      <c r="E333" s="57" t="s">
        <v>672</v>
      </c>
      <c r="F333" s="60"/>
      <c r="G333" s="101">
        <v>49520.4</v>
      </c>
      <c r="H333" s="101">
        <v>49520.4</v>
      </c>
      <c r="I333" s="109"/>
      <c r="J333" s="91">
        <v>53620.5</v>
      </c>
      <c r="K333" s="91">
        <v>53620.5</v>
      </c>
      <c r="L333" s="91"/>
      <c r="M333" s="95">
        <v>53620.5</v>
      </c>
      <c r="N333" s="95">
        <v>53620.5</v>
      </c>
      <c r="O333" s="95"/>
      <c r="P333" s="95"/>
      <c r="Q333" s="95"/>
      <c r="R333" s="95"/>
      <c r="S333" s="95">
        <v>53620.5</v>
      </c>
      <c r="T333" s="95">
        <v>53620.5</v>
      </c>
      <c r="U333" s="95"/>
      <c r="V333" s="95">
        <v>53620.5</v>
      </c>
      <c r="W333" s="95">
        <v>53620.5</v>
      </c>
      <c r="X333" s="95"/>
      <c r="Y333" s="81"/>
    </row>
    <row r="334" spans="1:25" ht="12.75" customHeight="1" x14ac:dyDescent="0.15">
      <c r="A334" s="20"/>
      <c r="B334" s="22"/>
      <c r="C334" s="22"/>
      <c r="D334" s="55"/>
      <c r="E334" s="56" t="s">
        <v>458</v>
      </c>
      <c r="F334" s="39" t="s">
        <v>459</v>
      </c>
      <c r="G334" s="101">
        <v>49520.4</v>
      </c>
      <c r="H334" s="101">
        <v>49520.4</v>
      </c>
      <c r="I334" s="91"/>
      <c r="J334" s="91">
        <v>53620.5</v>
      </c>
      <c r="K334" s="91">
        <v>53620.5</v>
      </c>
      <c r="L334" s="91"/>
      <c r="M334" s="95">
        <v>53620.5</v>
      </c>
      <c r="N334" s="95">
        <v>53620.5</v>
      </c>
      <c r="O334" s="95"/>
      <c r="P334" s="95"/>
      <c r="Q334" s="95"/>
      <c r="R334" s="95"/>
      <c r="S334" s="95">
        <v>53620.5</v>
      </c>
      <c r="T334" s="95">
        <v>53620.5</v>
      </c>
      <c r="U334" s="95"/>
      <c r="V334" s="95">
        <v>53620.5</v>
      </c>
      <c r="W334" s="95">
        <v>53620.5</v>
      </c>
      <c r="X334" s="95"/>
      <c r="Y334" s="82"/>
    </row>
    <row r="335" spans="1:25" s="6" customFormat="1" ht="46.5" customHeight="1" x14ac:dyDescent="0.15">
      <c r="A335" s="10"/>
      <c r="B335" s="11"/>
      <c r="C335" s="11"/>
      <c r="D335" s="45"/>
      <c r="E335" s="57" t="s">
        <v>673</v>
      </c>
      <c r="F335" s="60"/>
      <c r="G335" s="109"/>
      <c r="H335" s="109"/>
      <c r="I335" s="109"/>
      <c r="J335" s="109"/>
      <c r="K335" s="109"/>
      <c r="L335" s="109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81"/>
    </row>
    <row r="336" spans="1:25" ht="12.75" customHeight="1" x14ac:dyDescent="0.15">
      <c r="A336" s="20"/>
      <c r="B336" s="22"/>
      <c r="C336" s="22"/>
      <c r="D336" s="55"/>
      <c r="E336" s="56" t="s">
        <v>508</v>
      </c>
      <c r="F336" s="39" t="s">
        <v>509</v>
      </c>
      <c r="G336" s="91"/>
      <c r="H336" s="91"/>
      <c r="I336" s="91"/>
      <c r="J336" s="91"/>
      <c r="K336" s="91"/>
      <c r="L336" s="91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82"/>
    </row>
    <row r="337" spans="1:25" s="6" customFormat="1" ht="57" customHeight="1" x14ac:dyDescent="0.15">
      <c r="A337" s="10"/>
      <c r="B337" s="11"/>
      <c r="C337" s="11"/>
      <c r="D337" s="45"/>
      <c r="E337" s="57" t="s">
        <v>674</v>
      </c>
      <c r="F337" s="60"/>
      <c r="G337" s="109"/>
      <c r="H337" s="109"/>
      <c r="I337" s="109"/>
      <c r="J337" s="109"/>
      <c r="K337" s="109"/>
      <c r="L337" s="109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81"/>
    </row>
    <row r="338" spans="1:25" ht="12.75" customHeight="1" x14ac:dyDescent="0.15">
      <c r="A338" s="20"/>
      <c r="B338" s="22"/>
      <c r="C338" s="22"/>
      <c r="D338" s="55"/>
      <c r="E338" s="56" t="s">
        <v>508</v>
      </c>
      <c r="F338" s="39" t="s">
        <v>509</v>
      </c>
      <c r="G338" s="91"/>
      <c r="H338" s="91"/>
      <c r="I338" s="91"/>
      <c r="J338" s="91"/>
      <c r="K338" s="91"/>
      <c r="L338" s="91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82"/>
    </row>
    <row r="339" spans="1:25" s="6" customFormat="1" ht="72" customHeight="1" x14ac:dyDescent="0.15">
      <c r="A339" s="10"/>
      <c r="B339" s="11"/>
      <c r="C339" s="11"/>
      <c r="D339" s="45"/>
      <c r="E339" s="57" t="s">
        <v>675</v>
      </c>
      <c r="F339" s="60"/>
      <c r="G339" s="109"/>
      <c r="H339" s="109"/>
      <c r="I339" s="109"/>
      <c r="J339" s="109"/>
      <c r="K339" s="109"/>
      <c r="L339" s="109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81"/>
    </row>
    <row r="340" spans="1:25" ht="12.75" customHeight="1" x14ac:dyDescent="0.15">
      <c r="A340" s="20"/>
      <c r="B340" s="22"/>
      <c r="C340" s="22"/>
      <c r="D340" s="55"/>
      <c r="E340" s="56" t="s">
        <v>508</v>
      </c>
      <c r="F340" s="39" t="s">
        <v>509</v>
      </c>
      <c r="G340" s="91"/>
      <c r="H340" s="91"/>
      <c r="I340" s="91"/>
      <c r="J340" s="91"/>
      <c r="K340" s="91"/>
      <c r="L340" s="91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82"/>
    </row>
    <row r="341" spans="1:25" s="6" customFormat="1" ht="46.5" customHeight="1" x14ac:dyDescent="0.15">
      <c r="A341" s="10"/>
      <c r="B341" s="11"/>
      <c r="C341" s="11"/>
      <c r="D341" s="45"/>
      <c r="E341" s="57" t="s">
        <v>676</v>
      </c>
      <c r="F341" s="60"/>
      <c r="G341" s="109"/>
      <c r="H341" s="109"/>
      <c r="I341" s="109"/>
      <c r="J341" s="109"/>
      <c r="K341" s="109"/>
      <c r="L341" s="109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81"/>
    </row>
    <row r="342" spans="1:25" ht="12.75" customHeight="1" x14ac:dyDescent="0.15">
      <c r="A342" s="20"/>
      <c r="B342" s="22"/>
      <c r="C342" s="22"/>
      <c r="D342" s="55"/>
      <c r="E342" s="56" t="s">
        <v>526</v>
      </c>
      <c r="F342" s="39" t="s">
        <v>525</v>
      </c>
      <c r="G342" s="91"/>
      <c r="H342" s="91"/>
      <c r="I342" s="91"/>
      <c r="J342" s="91"/>
      <c r="K342" s="91"/>
      <c r="L342" s="91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82"/>
    </row>
    <row r="343" spans="1:25" s="6" customFormat="1" ht="46.5" customHeight="1" x14ac:dyDescent="0.15">
      <c r="A343" s="10" t="s">
        <v>286</v>
      </c>
      <c r="B343" s="11" t="s">
        <v>278</v>
      </c>
      <c r="C343" s="11" t="s">
        <v>213</v>
      </c>
      <c r="D343" s="45" t="s">
        <v>197</v>
      </c>
      <c r="E343" s="57" t="s">
        <v>287</v>
      </c>
      <c r="F343" s="60"/>
      <c r="G343" s="109"/>
      <c r="H343" s="109"/>
      <c r="I343" s="109"/>
      <c r="J343" s="109"/>
      <c r="K343" s="109"/>
      <c r="L343" s="109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81"/>
    </row>
    <row r="344" spans="1:25" ht="12.75" customHeight="1" x14ac:dyDescent="0.15">
      <c r="A344" s="20"/>
      <c r="B344" s="22"/>
      <c r="C344" s="22"/>
      <c r="D344" s="55"/>
      <c r="E344" s="56" t="s">
        <v>202</v>
      </c>
      <c r="F344" s="55"/>
      <c r="G344" s="91"/>
      <c r="H344" s="91"/>
      <c r="I344" s="91"/>
      <c r="J344" s="91"/>
      <c r="K344" s="91"/>
      <c r="L344" s="91"/>
      <c r="M344" s="95"/>
      <c r="N344" s="95"/>
      <c r="O344" s="95"/>
      <c r="P344" s="95">
        <f t="shared" ref="P344:P390" si="29">Q344+R344</f>
        <v>0</v>
      </c>
      <c r="Q344" s="95"/>
      <c r="R344" s="95"/>
      <c r="S344" s="95"/>
      <c r="T344" s="95"/>
      <c r="U344" s="95"/>
      <c r="V344" s="95"/>
      <c r="W344" s="95"/>
      <c r="X344" s="95"/>
      <c r="Y344" s="82"/>
    </row>
    <row r="345" spans="1:25" ht="12.75" customHeight="1" x14ac:dyDescent="0.15">
      <c r="A345" s="38" t="s">
        <v>288</v>
      </c>
      <c r="B345" s="39" t="s">
        <v>278</v>
      </c>
      <c r="C345" s="39" t="s">
        <v>213</v>
      </c>
      <c r="D345" s="39" t="s">
        <v>200</v>
      </c>
      <c r="E345" s="56" t="s">
        <v>287</v>
      </c>
      <c r="F345" s="55"/>
      <c r="G345" s="91"/>
      <c r="H345" s="91"/>
      <c r="I345" s="91"/>
      <c r="J345" s="91"/>
      <c r="K345" s="91"/>
      <c r="L345" s="91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82"/>
    </row>
    <row r="346" spans="1:25" ht="12.75" customHeight="1" x14ac:dyDescent="0.15">
      <c r="A346" s="20"/>
      <c r="B346" s="22"/>
      <c r="C346" s="22"/>
      <c r="D346" s="55"/>
      <c r="E346" s="56" t="s">
        <v>5</v>
      </c>
      <c r="F346" s="55"/>
      <c r="G346" s="91"/>
      <c r="H346" s="91"/>
      <c r="I346" s="91"/>
      <c r="J346" s="91"/>
      <c r="K346" s="91"/>
      <c r="L346" s="91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82"/>
    </row>
    <row r="347" spans="1:25" s="6" customFormat="1" ht="46.5" customHeight="1" x14ac:dyDescent="0.15">
      <c r="A347" s="10"/>
      <c r="B347" s="11"/>
      <c r="C347" s="11"/>
      <c r="D347" s="45"/>
      <c r="E347" s="57" t="s">
        <v>677</v>
      </c>
      <c r="F347" s="60"/>
      <c r="G347" s="109"/>
      <c r="H347" s="109"/>
      <c r="I347" s="109"/>
      <c r="J347" s="109"/>
      <c r="K347" s="109"/>
      <c r="L347" s="109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81"/>
    </row>
    <row r="348" spans="1:25" ht="12.75" customHeight="1" x14ac:dyDescent="0.15">
      <c r="A348" s="20"/>
      <c r="B348" s="22"/>
      <c r="C348" s="22"/>
      <c r="D348" s="55"/>
      <c r="E348" s="56" t="s">
        <v>541</v>
      </c>
      <c r="F348" s="39" t="s">
        <v>540</v>
      </c>
      <c r="G348" s="91"/>
      <c r="H348" s="91"/>
      <c r="I348" s="91"/>
      <c r="J348" s="91"/>
      <c r="K348" s="91"/>
      <c r="L348" s="91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82"/>
    </row>
    <row r="349" spans="1:25" s="6" customFormat="1" ht="46.5" customHeight="1" x14ac:dyDescent="0.15">
      <c r="A349" s="10" t="s">
        <v>289</v>
      </c>
      <c r="B349" s="11" t="s">
        <v>278</v>
      </c>
      <c r="C349" s="11" t="s">
        <v>217</v>
      </c>
      <c r="D349" s="45" t="s">
        <v>197</v>
      </c>
      <c r="E349" s="57" t="s">
        <v>290</v>
      </c>
      <c r="F349" s="60"/>
      <c r="G349" s="109"/>
      <c r="H349" s="109"/>
      <c r="I349" s="109"/>
      <c r="J349" s="109">
        <v>7380</v>
      </c>
      <c r="K349" s="109">
        <v>7380</v>
      </c>
      <c r="L349" s="109"/>
      <c r="M349" s="89">
        <v>8380</v>
      </c>
      <c r="N349" s="89">
        <v>8380</v>
      </c>
      <c r="O349" s="95"/>
      <c r="P349" s="89">
        <f t="shared" si="29"/>
        <v>1000</v>
      </c>
      <c r="Q349" s="89">
        <f t="shared" ref="Q349" si="30">N349-K349</f>
        <v>1000</v>
      </c>
      <c r="R349" s="95">
        <f t="shared" ref="R349" si="31">O349-L349</f>
        <v>0</v>
      </c>
      <c r="S349" s="89">
        <v>8380</v>
      </c>
      <c r="T349" s="89">
        <v>8380</v>
      </c>
      <c r="U349" s="95"/>
      <c r="V349" s="89">
        <v>8380</v>
      </c>
      <c r="W349" s="89">
        <v>8380</v>
      </c>
      <c r="X349" s="95"/>
      <c r="Y349" s="81"/>
    </row>
    <row r="350" spans="1:25" ht="12.75" customHeight="1" x14ac:dyDescent="0.15">
      <c r="A350" s="20"/>
      <c r="B350" s="22"/>
      <c r="C350" s="22"/>
      <c r="D350" s="55"/>
      <c r="E350" s="56" t="s">
        <v>202</v>
      </c>
      <c r="F350" s="55"/>
      <c r="G350" s="91"/>
      <c r="H350" s="91"/>
      <c r="I350" s="91"/>
      <c r="J350" s="91"/>
      <c r="K350" s="91"/>
      <c r="L350" s="91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82"/>
    </row>
    <row r="351" spans="1:25" ht="12.75" customHeight="1" x14ac:dyDescent="0.15">
      <c r="A351" s="38" t="s">
        <v>291</v>
      </c>
      <c r="B351" s="39" t="s">
        <v>278</v>
      </c>
      <c r="C351" s="39" t="s">
        <v>217</v>
      </c>
      <c r="D351" s="39" t="s">
        <v>200</v>
      </c>
      <c r="E351" s="56" t="s">
        <v>290</v>
      </c>
      <c r="F351" s="55"/>
      <c r="G351" s="91"/>
      <c r="H351" s="91"/>
      <c r="I351" s="91"/>
      <c r="J351" s="91"/>
      <c r="K351" s="91"/>
      <c r="L351" s="91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82"/>
    </row>
    <row r="352" spans="1:25" ht="12.75" customHeight="1" x14ac:dyDescent="0.15">
      <c r="A352" s="20"/>
      <c r="B352" s="22"/>
      <c r="C352" s="22"/>
      <c r="D352" s="55"/>
      <c r="E352" s="56" t="s">
        <v>5</v>
      </c>
      <c r="F352" s="55"/>
      <c r="G352" s="91"/>
      <c r="H352" s="91"/>
      <c r="I352" s="91"/>
      <c r="J352" s="91"/>
      <c r="K352" s="91"/>
      <c r="L352" s="91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82"/>
    </row>
    <row r="353" spans="1:25" s="6" customFormat="1" ht="46.5" customHeight="1" x14ac:dyDescent="0.15">
      <c r="A353" s="10"/>
      <c r="B353" s="11"/>
      <c r="C353" s="11"/>
      <c r="D353" s="45"/>
      <c r="E353" s="57" t="s">
        <v>678</v>
      </c>
      <c r="F353" s="60"/>
      <c r="G353" s="109"/>
      <c r="H353" s="109"/>
      <c r="I353" s="109"/>
      <c r="J353" s="109"/>
      <c r="K353" s="109"/>
      <c r="L353" s="109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81"/>
    </row>
    <row r="354" spans="1:25" ht="12.75" customHeight="1" x14ac:dyDescent="0.15">
      <c r="A354" s="20"/>
      <c r="B354" s="22"/>
      <c r="C354" s="22"/>
      <c r="D354" s="55"/>
      <c r="E354" s="56" t="s">
        <v>432</v>
      </c>
      <c r="F354" s="39" t="s">
        <v>431</v>
      </c>
      <c r="G354" s="91"/>
      <c r="H354" s="91"/>
      <c r="I354" s="91"/>
      <c r="J354" s="91"/>
      <c r="K354" s="91"/>
      <c r="L354" s="91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82"/>
    </row>
    <row r="355" spans="1:25" ht="12.75" customHeight="1" x14ac:dyDescent="0.15">
      <c r="A355" s="20"/>
      <c r="B355" s="22"/>
      <c r="C355" s="22"/>
      <c r="D355" s="55"/>
      <c r="E355" s="56" t="s">
        <v>444</v>
      </c>
      <c r="F355" s="39" t="s">
        <v>445</v>
      </c>
      <c r="G355" s="91"/>
      <c r="H355" s="91"/>
      <c r="I355" s="91"/>
      <c r="J355" s="91"/>
      <c r="K355" s="91"/>
      <c r="L355" s="91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82"/>
    </row>
    <row r="356" spans="1:25" s="6" customFormat="1" ht="46.5" customHeight="1" x14ac:dyDescent="0.15">
      <c r="A356" s="10"/>
      <c r="B356" s="11"/>
      <c r="C356" s="11"/>
      <c r="D356" s="45"/>
      <c r="E356" s="57" t="s">
        <v>679</v>
      </c>
      <c r="F356" s="60"/>
      <c r="G356" s="109"/>
      <c r="H356" s="109"/>
      <c r="I356" s="109"/>
      <c r="J356" s="109"/>
      <c r="K356" s="109"/>
      <c r="L356" s="109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81"/>
    </row>
    <row r="357" spans="1:25" ht="12.75" customHeight="1" x14ac:dyDescent="0.15">
      <c r="A357" s="20"/>
      <c r="B357" s="22"/>
      <c r="C357" s="22"/>
      <c r="D357" s="55"/>
      <c r="E357" s="56" t="s">
        <v>444</v>
      </c>
      <c r="F357" s="39" t="s">
        <v>445</v>
      </c>
      <c r="G357" s="91"/>
      <c r="H357" s="91"/>
      <c r="I357" s="91"/>
      <c r="J357" s="91"/>
      <c r="K357" s="91"/>
      <c r="L357" s="91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82"/>
    </row>
    <row r="358" spans="1:25" ht="12.75" customHeight="1" x14ac:dyDescent="0.15">
      <c r="A358" s="20"/>
      <c r="B358" s="22"/>
      <c r="C358" s="22"/>
      <c r="D358" s="55"/>
      <c r="E358" s="56" t="s">
        <v>526</v>
      </c>
      <c r="F358" s="39" t="s">
        <v>525</v>
      </c>
      <c r="G358" s="91"/>
      <c r="H358" s="91"/>
      <c r="I358" s="91"/>
      <c r="J358" s="91"/>
      <c r="K358" s="91"/>
      <c r="L358" s="91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82"/>
    </row>
    <row r="359" spans="1:25" s="6" customFormat="1" ht="46.5" customHeight="1" x14ac:dyDescent="0.15">
      <c r="A359" s="10"/>
      <c r="B359" s="11"/>
      <c r="C359" s="11"/>
      <c r="D359" s="45"/>
      <c r="E359" s="57" t="s">
        <v>680</v>
      </c>
      <c r="F359" s="60"/>
      <c r="G359" s="109"/>
      <c r="H359" s="109"/>
      <c r="I359" s="109"/>
      <c r="J359" s="109"/>
      <c r="K359" s="109"/>
      <c r="L359" s="109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81"/>
    </row>
    <row r="360" spans="1:25" ht="12.75" customHeight="1" x14ac:dyDescent="0.15">
      <c r="A360" s="20"/>
      <c r="B360" s="22"/>
      <c r="C360" s="22"/>
      <c r="D360" s="55"/>
      <c r="E360" s="56" t="s">
        <v>432</v>
      </c>
      <c r="F360" s="39" t="s">
        <v>431</v>
      </c>
      <c r="G360" s="91"/>
      <c r="H360" s="91"/>
      <c r="I360" s="91"/>
      <c r="J360" s="91"/>
      <c r="K360" s="91"/>
      <c r="L360" s="91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82"/>
    </row>
    <row r="361" spans="1:25" ht="12.75" customHeight="1" x14ac:dyDescent="0.15">
      <c r="A361" s="20"/>
      <c r="B361" s="22"/>
      <c r="C361" s="22"/>
      <c r="D361" s="55"/>
      <c r="E361" s="56" t="s">
        <v>463</v>
      </c>
      <c r="F361" s="39" t="s">
        <v>464</v>
      </c>
      <c r="G361" s="91"/>
      <c r="H361" s="91"/>
      <c r="I361" s="91"/>
      <c r="J361" s="91"/>
      <c r="K361" s="91"/>
      <c r="L361" s="91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82"/>
    </row>
    <row r="362" spans="1:25" ht="12.75" customHeight="1" x14ac:dyDescent="0.15">
      <c r="A362" s="20"/>
      <c r="B362" s="22"/>
      <c r="C362" s="22"/>
      <c r="D362" s="55"/>
      <c r="E362" s="56" t="s">
        <v>526</v>
      </c>
      <c r="F362" s="39" t="s">
        <v>525</v>
      </c>
      <c r="G362" s="91"/>
      <c r="H362" s="91"/>
      <c r="I362" s="91"/>
      <c r="J362" s="91"/>
      <c r="K362" s="91"/>
      <c r="L362" s="91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82"/>
    </row>
    <row r="363" spans="1:25" ht="12.75" customHeight="1" x14ac:dyDescent="0.15">
      <c r="A363" s="20"/>
      <c r="B363" s="22"/>
      <c r="C363" s="22"/>
      <c r="D363" s="55"/>
      <c r="E363" s="56" t="s">
        <v>534</v>
      </c>
      <c r="F363" s="39" t="s">
        <v>535</v>
      </c>
      <c r="G363" s="91"/>
      <c r="H363" s="91"/>
      <c r="I363" s="91"/>
      <c r="J363" s="91"/>
      <c r="K363" s="91"/>
      <c r="L363" s="91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82"/>
    </row>
    <row r="364" spans="1:25" s="6" customFormat="1" ht="46.5" customHeight="1" x14ac:dyDescent="0.15">
      <c r="A364" s="10"/>
      <c r="B364" s="11"/>
      <c r="C364" s="11"/>
      <c r="D364" s="45"/>
      <c r="E364" s="57" t="s">
        <v>681</v>
      </c>
      <c r="F364" s="60"/>
      <c r="G364" s="109"/>
      <c r="H364" s="109"/>
      <c r="I364" s="109"/>
      <c r="J364" s="109"/>
      <c r="K364" s="109"/>
      <c r="L364" s="109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81"/>
    </row>
    <row r="365" spans="1:25" ht="12.75" customHeight="1" x14ac:dyDescent="0.15">
      <c r="A365" s="20"/>
      <c r="B365" s="22"/>
      <c r="C365" s="22"/>
      <c r="D365" s="55"/>
      <c r="E365" s="56" t="s">
        <v>432</v>
      </c>
      <c r="F365" s="39" t="s">
        <v>431</v>
      </c>
      <c r="G365" s="91"/>
      <c r="H365" s="91"/>
      <c r="I365" s="91"/>
      <c r="J365" s="91"/>
      <c r="K365" s="91"/>
      <c r="L365" s="91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82"/>
    </row>
    <row r="366" spans="1:25" ht="12.75" customHeight="1" x14ac:dyDescent="0.15">
      <c r="A366" s="20"/>
      <c r="B366" s="22"/>
      <c r="C366" s="22"/>
      <c r="D366" s="55"/>
      <c r="E366" s="56" t="s">
        <v>463</v>
      </c>
      <c r="F366" s="39" t="s">
        <v>464</v>
      </c>
      <c r="G366" s="91"/>
      <c r="H366" s="91"/>
      <c r="I366" s="91"/>
      <c r="J366" s="91"/>
      <c r="K366" s="91"/>
      <c r="L366" s="91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82"/>
    </row>
    <row r="367" spans="1:25" s="6" customFormat="1" ht="46.5" customHeight="1" x14ac:dyDescent="0.15">
      <c r="A367" s="10"/>
      <c r="B367" s="11"/>
      <c r="C367" s="11"/>
      <c r="D367" s="45"/>
      <c r="E367" s="57" t="s">
        <v>682</v>
      </c>
      <c r="F367" s="60"/>
      <c r="G367" s="109"/>
      <c r="H367" s="109"/>
      <c r="I367" s="109"/>
      <c r="J367" s="109"/>
      <c r="K367" s="109"/>
      <c r="L367" s="109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81"/>
    </row>
    <row r="368" spans="1:25" ht="12.75" customHeight="1" x14ac:dyDescent="0.15">
      <c r="A368" s="20"/>
      <c r="B368" s="22"/>
      <c r="C368" s="22"/>
      <c r="D368" s="55"/>
      <c r="E368" s="56" t="s">
        <v>508</v>
      </c>
      <c r="F368" s="39" t="s">
        <v>509</v>
      </c>
      <c r="G368" s="91"/>
      <c r="H368" s="91"/>
      <c r="I368" s="91"/>
      <c r="J368" s="91"/>
      <c r="K368" s="91"/>
      <c r="L368" s="91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82"/>
    </row>
    <row r="369" spans="1:25" s="6" customFormat="1" ht="46.5" customHeight="1" x14ac:dyDescent="0.15">
      <c r="A369" s="10"/>
      <c r="B369" s="11"/>
      <c r="C369" s="11"/>
      <c r="D369" s="45"/>
      <c r="E369" s="57" t="s">
        <v>683</v>
      </c>
      <c r="F369" s="60"/>
      <c r="G369" s="109"/>
      <c r="H369" s="109"/>
      <c r="I369" s="109"/>
      <c r="J369" s="109"/>
      <c r="K369" s="109"/>
      <c r="L369" s="109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81"/>
    </row>
    <row r="370" spans="1:25" ht="12.75" customHeight="1" x14ac:dyDescent="0.15">
      <c r="A370" s="20"/>
      <c r="B370" s="22"/>
      <c r="C370" s="22"/>
      <c r="D370" s="55"/>
      <c r="E370" s="56" t="s">
        <v>473</v>
      </c>
      <c r="F370" s="39" t="s">
        <v>474</v>
      </c>
      <c r="G370" s="91"/>
      <c r="H370" s="91"/>
      <c r="I370" s="91"/>
      <c r="J370" s="91"/>
      <c r="K370" s="91"/>
      <c r="L370" s="91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82"/>
    </row>
    <row r="371" spans="1:25" s="6" customFormat="1" ht="46.5" customHeight="1" x14ac:dyDescent="0.15">
      <c r="A371" s="10"/>
      <c r="B371" s="11"/>
      <c r="C371" s="11"/>
      <c r="D371" s="45"/>
      <c r="E371" s="57" t="s">
        <v>684</v>
      </c>
      <c r="F371" s="60"/>
      <c r="G371" s="109"/>
      <c r="H371" s="109"/>
      <c r="I371" s="109"/>
      <c r="J371" s="109"/>
      <c r="K371" s="109"/>
      <c r="L371" s="109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81"/>
    </row>
    <row r="372" spans="1:25" ht="12.75" customHeight="1" x14ac:dyDescent="0.15">
      <c r="A372" s="20"/>
      <c r="B372" s="22"/>
      <c r="C372" s="22"/>
      <c r="D372" s="55"/>
      <c r="E372" s="56" t="s">
        <v>432</v>
      </c>
      <c r="F372" s="39" t="s">
        <v>431</v>
      </c>
      <c r="G372" s="91"/>
      <c r="H372" s="91"/>
      <c r="I372" s="91"/>
      <c r="J372" s="91"/>
      <c r="K372" s="91"/>
      <c r="L372" s="91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82"/>
    </row>
    <row r="373" spans="1:25" ht="12.75" customHeight="1" x14ac:dyDescent="0.15">
      <c r="A373" s="20"/>
      <c r="B373" s="22"/>
      <c r="C373" s="22"/>
      <c r="D373" s="55"/>
      <c r="E373" s="56" t="s">
        <v>526</v>
      </c>
      <c r="F373" s="39" t="s">
        <v>525</v>
      </c>
      <c r="G373" s="91"/>
      <c r="H373" s="91"/>
      <c r="I373" s="91"/>
      <c r="J373" s="91"/>
      <c r="K373" s="91"/>
      <c r="L373" s="91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82"/>
    </row>
    <row r="374" spans="1:25" s="6" customFormat="1" ht="46.5" customHeight="1" x14ac:dyDescent="0.15">
      <c r="A374" s="10" t="s">
        <v>292</v>
      </c>
      <c r="B374" s="11" t="s">
        <v>293</v>
      </c>
      <c r="C374" s="11" t="s">
        <v>197</v>
      </c>
      <c r="D374" s="45" t="s">
        <v>197</v>
      </c>
      <c r="E374" s="57" t="s">
        <v>294</v>
      </c>
      <c r="F374" s="60"/>
      <c r="G374" s="109"/>
      <c r="H374" s="109"/>
      <c r="I374" s="109"/>
      <c r="J374" s="109"/>
      <c r="K374" s="109"/>
      <c r="L374" s="109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81"/>
    </row>
    <row r="375" spans="1:25" ht="12.75" customHeight="1" x14ac:dyDescent="0.15">
      <c r="A375" s="20"/>
      <c r="B375" s="22"/>
      <c r="C375" s="22"/>
      <c r="D375" s="55"/>
      <c r="E375" s="56" t="s">
        <v>5</v>
      </c>
      <c r="F375" s="55"/>
      <c r="G375" s="91"/>
      <c r="H375" s="91"/>
      <c r="I375" s="91"/>
      <c r="J375" s="91"/>
      <c r="K375" s="91"/>
      <c r="L375" s="91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82"/>
    </row>
    <row r="376" spans="1:25" s="6" customFormat="1" ht="46.5" customHeight="1" x14ac:dyDescent="0.15">
      <c r="A376" s="10" t="s">
        <v>295</v>
      </c>
      <c r="B376" s="11" t="s">
        <v>293</v>
      </c>
      <c r="C376" s="11" t="s">
        <v>200</v>
      </c>
      <c r="D376" s="45" t="s">
        <v>197</v>
      </c>
      <c r="E376" s="57" t="s">
        <v>296</v>
      </c>
      <c r="F376" s="60"/>
      <c r="G376" s="109"/>
      <c r="H376" s="109"/>
      <c r="I376" s="109"/>
      <c r="J376" s="109"/>
      <c r="K376" s="109"/>
      <c r="L376" s="109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81"/>
    </row>
    <row r="377" spans="1:25" ht="12.75" customHeight="1" x14ac:dyDescent="0.15">
      <c r="A377" s="20"/>
      <c r="B377" s="22"/>
      <c r="C377" s="22"/>
      <c r="D377" s="55"/>
      <c r="E377" s="56" t="s">
        <v>202</v>
      </c>
      <c r="F377" s="55"/>
      <c r="G377" s="91"/>
      <c r="H377" s="91"/>
      <c r="I377" s="91"/>
      <c r="J377" s="91"/>
      <c r="K377" s="91"/>
      <c r="L377" s="91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82"/>
    </row>
    <row r="378" spans="1:25" ht="12.75" customHeight="1" x14ac:dyDescent="0.15">
      <c r="A378" s="38" t="s">
        <v>297</v>
      </c>
      <c r="B378" s="39" t="s">
        <v>293</v>
      </c>
      <c r="C378" s="39" t="s">
        <v>200</v>
      </c>
      <c r="D378" s="39" t="s">
        <v>200</v>
      </c>
      <c r="E378" s="56" t="s">
        <v>298</v>
      </c>
      <c r="F378" s="55"/>
      <c r="G378" s="91"/>
      <c r="H378" s="91"/>
      <c r="I378" s="91"/>
      <c r="J378" s="91"/>
      <c r="K378" s="91"/>
      <c r="L378" s="91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82"/>
    </row>
    <row r="379" spans="1:25" ht="12.75" customHeight="1" x14ac:dyDescent="0.15">
      <c r="A379" s="20"/>
      <c r="B379" s="22"/>
      <c r="C379" s="22"/>
      <c r="D379" s="55"/>
      <c r="E379" s="56" t="s">
        <v>5</v>
      </c>
      <c r="F379" s="55"/>
      <c r="G379" s="91"/>
      <c r="H379" s="91"/>
      <c r="I379" s="91"/>
      <c r="J379" s="91"/>
      <c r="K379" s="91"/>
      <c r="L379" s="91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82"/>
    </row>
    <row r="380" spans="1:25" s="6" customFormat="1" ht="46.5" customHeight="1" x14ac:dyDescent="0.15">
      <c r="A380" s="10"/>
      <c r="B380" s="11"/>
      <c r="C380" s="11"/>
      <c r="D380" s="45"/>
      <c r="E380" s="57" t="s">
        <v>685</v>
      </c>
      <c r="F380" s="60"/>
      <c r="G380" s="109"/>
      <c r="H380" s="109"/>
      <c r="I380" s="109"/>
      <c r="J380" s="109"/>
      <c r="K380" s="109"/>
      <c r="L380" s="109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81"/>
    </row>
    <row r="381" spans="1:25" ht="12.75" customHeight="1" x14ac:dyDescent="0.15">
      <c r="A381" s="20"/>
      <c r="B381" s="22"/>
      <c r="C381" s="22"/>
      <c r="D381" s="55"/>
      <c r="E381" s="56" t="s">
        <v>534</v>
      </c>
      <c r="F381" s="39" t="s">
        <v>535</v>
      </c>
      <c r="G381" s="91"/>
      <c r="H381" s="91"/>
      <c r="I381" s="91"/>
      <c r="J381" s="91"/>
      <c r="K381" s="91"/>
      <c r="L381" s="91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82"/>
    </row>
    <row r="382" spans="1:25" s="6" customFormat="1" ht="46.5" customHeight="1" x14ac:dyDescent="0.15">
      <c r="A382" s="10" t="s">
        <v>299</v>
      </c>
      <c r="B382" s="11" t="s">
        <v>293</v>
      </c>
      <c r="C382" s="11" t="s">
        <v>217</v>
      </c>
      <c r="D382" s="45" t="s">
        <v>197</v>
      </c>
      <c r="E382" s="57" t="s">
        <v>300</v>
      </c>
      <c r="F382" s="60"/>
      <c r="G382" s="109"/>
      <c r="H382" s="109"/>
      <c r="I382" s="109"/>
      <c r="J382" s="109"/>
      <c r="K382" s="109"/>
      <c r="L382" s="109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81"/>
    </row>
    <row r="383" spans="1:25" ht="12.75" customHeight="1" x14ac:dyDescent="0.15">
      <c r="A383" s="20"/>
      <c r="B383" s="22"/>
      <c r="C383" s="22"/>
      <c r="D383" s="55"/>
      <c r="E383" s="56" t="s">
        <v>202</v>
      </c>
      <c r="F383" s="55"/>
      <c r="G383" s="91"/>
      <c r="H383" s="91"/>
      <c r="I383" s="91"/>
      <c r="J383" s="91"/>
      <c r="K383" s="91"/>
      <c r="L383" s="91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82"/>
    </row>
    <row r="384" spans="1:25" ht="12.75" customHeight="1" x14ac:dyDescent="0.15">
      <c r="A384" s="38" t="s">
        <v>301</v>
      </c>
      <c r="B384" s="39" t="s">
        <v>293</v>
      </c>
      <c r="C384" s="39" t="s">
        <v>217</v>
      </c>
      <c r="D384" s="39" t="s">
        <v>200</v>
      </c>
      <c r="E384" s="56" t="s">
        <v>302</v>
      </c>
      <c r="F384" s="55"/>
      <c r="G384" s="91"/>
      <c r="H384" s="91"/>
      <c r="I384" s="91"/>
      <c r="J384" s="91"/>
      <c r="K384" s="91"/>
      <c r="L384" s="91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82"/>
    </row>
    <row r="385" spans="1:25" ht="12.75" customHeight="1" x14ac:dyDescent="0.15">
      <c r="A385" s="20"/>
      <c r="B385" s="22"/>
      <c r="C385" s="22"/>
      <c r="D385" s="55"/>
      <c r="E385" s="56" t="s">
        <v>5</v>
      </c>
      <c r="F385" s="55"/>
      <c r="G385" s="91"/>
      <c r="H385" s="91"/>
      <c r="I385" s="91"/>
      <c r="J385" s="91"/>
      <c r="K385" s="91"/>
      <c r="L385" s="91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82"/>
    </row>
    <row r="386" spans="1:25" s="6" customFormat="1" ht="46.5" customHeight="1" x14ac:dyDescent="0.15">
      <c r="A386" s="10"/>
      <c r="B386" s="11"/>
      <c r="C386" s="11"/>
      <c r="D386" s="45"/>
      <c r="E386" s="57" t="s">
        <v>686</v>
      </c>
      <c r="F386" s="60"/>
      <c r="G386" s="109"/>
      <c r="H386" s="109"/>
      <c r="I386" s="109"/>
      <c r="J386" s="109"/>
      <c r="K386" s="109"/>
      <c r="L386" s="109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81"/>
    </row>
    <row r="387" spans="1:25" ht="12.75" customHeight="1" x14ac:dyDescent="0.15">
      <c r="A387" s="20"/>
      <c r="B387" s="22"/>
      <c r="C387" s="22"/>
      <c r="D387" s="55"/>
      <c r="E387" s="56" t="s">
        <v>526</v>
      </c>
      <c r="F387" s="39" t="s">
        <v>525</v>
      </c>
      <c r="G387" s="91"/>
      <c r="H387" s="91"/>
      <c r="I387" s="91"/>
      <c r="J387" s="91"/>
      <c r="K387" s="91"/>
      <c r="L387" s="91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82"/>
    </row>
    <row r="388" spans="1:25" s="6" customFormat="1" ht="46.5" customHeight="1" x14ac:dyDescent="0.15">
      <c r="A388" s="10"/>
      <c r="B388" s="11"/>
      <c r="C388" s="11"/>
      <c r="D388" s="45"/>
      <c r="E388" s="57" t="s">
        <v>687</v>
      </c>
      <c r="F388" s="60"/>
      <c r="G388" s="109"/>
      <c r="H388" s="109"/>
      <c r="I388" s="109"/>
      <c r="J388" s="109"/>
      <c r="K388" s="109"/>
      <c r="L388" s="109"/>
      <c r="M388" s="95"/>
      <c r="N388" s="95"/>
      <c r="O388" s="95"/>
      <c r="P388" s="95">
        <f t="shared" si="29"/>
        <v>0</v>
      </c>
      <c r="Q388" s="95"/>
      <c r="R388" s="95"/>
      <c r="S388" s="95"/>
      <c r="T388" s="95"/>
      <c r="U388" s="95"/>
      <c r="V388" s="95"/>
      <c r="W388" s="95"/>
      <c r="X388" s="95"/>
      <c r="Y388" s="81"/>
    </row>
    <row r="389" spans="1:25" ht="12.75" customHeight="1" x14ac:dyDescent="0.15">
      <c r="A389" s="20"/>
      <c r="B389" s="22"/>
      <c r="C389" s="22"/>
      <c r="D389" s="55"/>
      <c r="E389" s="56" t="s">
        <v>428</v>
      </c>
      <c r="F389" s="39" t="s">
        <v>427</v>
      </c>
      <c r="G389" s="91"/>
      <c r="H389" s="91"/>
      <c r="I389" s="91"/>
      <c r="J389" s="91"/>
      <c r="K389" s="91"/>
      <c r="L389" s="91"/>
      <c r="M389" s="95"/>
      <c r="N389" s="95"/>
      <c r="O389" s="95"/>
      <c r="P389" s="95">
        <f t="shared" si="29"/>
        <v>0</v>
      </c>
      <c r="Q389" s="95"/>
      <c r="R389" s="95"/>
      <c r="S389" s="95"/>
      <c r="T389" s="95"/>
      <c r="U389" s="95"/>
      <c r="V389" s="95"/>
      <c r="W389" s="95"/>
      <c r="X389" s="95"/>
      <c r="Y389" s="82"/>
    </row>
    <row r="390" spans="1:25" s="6" customFormat="1" ht="46.5" customHeight="1" x14ac:dyDescent="0.15">
      <c r="A390" s="10" t="s">
        <v>303</v>
      </c>
      <c r="B390" s="11" t="s">
        <v>304</v>
      </c>
      <c r="C390" s="11" t="s">
        <v>197</v>
      </c>
      <c r="D390" s="45" t="s">
        <v>197</v>
      </c>
      <c r="E390" s="57" t="s">
        <v>305</v>
      </c>
      <c r="F390" s="60"/>
      <c r="G390" s="102">
        <f>H390+I390</f>
        <v>100587</v>
      </c>
      <c r="H390" s="102">
        <v>93487</v>
      </c>
      <c r="I390" s="102">
        <v>7100</v>
      </c>
      <c r="J390" s="109">
        <v>94583.3</v>
      </c>
      <c r="K390" s="109">
        <v>94583.3</v>
      </c>
      <c r="L390" s="109"/>
      <c r="M390" s="115">
        <f>M412+M424+M428</f>
        <v>104995</v>
      </c>
      <c r="N390" s="115">
        <f>N412+N424+N428</f>
        <v>104995</v>
      </c>
      <c r="O390" s="95"/>
      <c r="P390" s="89">
        <f t="shared" si="29"/>
        <v>10411.699999999997</v>
      </c>
      <c r="Q390" s="89">
        <f t="shared" ref="Q390" si="32">N390-K390</f>
        <v>10411.699999999997</v>
      </c>
      <c r="R390" s="95">
        <f t="shared" ref="R390" si="33">O390-L390</f>
        <v>0</v>
      </c>
      <c r="S390" s="115">
        <f>S412+S424+S428</f>
        <v>104995</v>
      </c>
      <c r="T390" s="115">
        <f>T412+T424+T428</f>
        <v>104995</v>
      </c>
      <c r="U390" s="95"/>
      <c r="V390" s="115">
        <f>V412+V424+V428</f>
        <v>104995</v>
      </c>
      <c r="W390" s="115">
        <f>W412+W424+W428</f>
        <v>104995</v>
      </c>
      <c r="X390" s="95"/>
      <c r="Y390" s="81"/>
    </row>
    <row r="391" spans="1:25" ht="12.75" customHeight="1" x14ac:dyDescent="0.15">
      <c r="A391" s="20"/>
      <c r="B391" s="22"/>
      <c r="C391" s="22"/>
      <c r="D391" s="55"/>
      <c r="E391" s="56" t="s">
        <v>5</v>
      </c>
      <c r="F391" s="55"/>
      <c r="G391" s="91"/>
      <c r="H391" s="91"/>
      <c r="I391" s="91"/>
      <c r="J391" s="91"/>
      <c r="K391" s="91"/>
      <c r="L391" s="91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82"/>
    </row>
    <row r="392" spans="1:25" s="6" customFormat="1" ht="46.5" customHeight="1" x14ac:dyDescent="0.15">
      <c r="A392" s="10" t="s">
        <v>306</v>
      </c>
      <c r="B392" s="11" t="s">
        <v>304</v>
      </c>
      <c r="C392" s="11" t="s">
        <v>200</v>
      </c>
      <c r="D392" s="45" t="s">
        <v>197</v>
      </c>
      <c r="E392" s="57" t="s">
        <v>307</v>
      </c>
      <c r="F392" s="60"/>
      <c r="G392" s="109"/>
      <c r="H392" s="109"/>
      <c r="I392" s="109"/>
      <c r="J392" s="109"/>
      <c r="K392" s="109"/>
      <c r="L392" s="109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81"/>
    </row>
    <row r="393" spans="1:25" ht="12.75" customHeight="1" x14ac:dyDescent="0.15">
      <c r="A393" s="20"/>
      <c r="B393" s="22"/>
      <c r="C393" s="22"/>
      <c r="D393" s="55"/>
      <c r="E393" s="56" t="s">
        <v>202</v>
      </c>
      <c r="F393" s="55"/>
      <c r="G393" s="91"/>
      <c r="H393" s="91"/>
      <c r="I393" s="91"/>
      <c r="J393" s="91"/>
      <c r="K393" s="91"/>
      <c r="L393" s="91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82"/>
    </row>
    <row r="394" spans="1:25" ht="12.75" customHeight="1" x14ac:dyDescent="0.15">
      <c r="A394" s="38" t="s">
        <v>308</v>
      </c>
      <c r="B394" s="39" t="s">
        <v>304</v>
      </c>
      <c r="C394" s="39" t="s">
        <v>200</v>
      </c>
      <c r="D394" s="39" t="s">
        <v>200</v>
      </c>
      <c r="E394" s="56" t="s">
        <v>307</v>
      </c>
      <c r="F394" s="55"/>
      <c r="G394" s="91"/>
      <c r="H394" s="91"/>
      <c r="I394" s="91"/>
      <c r="J394" s="91"/>
      <c r="K394" s="91"/>
      <c r="L394" s="91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82"/>
    </row>
    <row r="395" spans="1:25" ht="12.75" customHeight="1" x14ac:dyDescent="0.15">
      <c r="A395" s="20"/>
      <c r="B395" s="22"/>
      <c r="C395" s="22"/>
      <c r="D395" s="55"/>
      <c r="E395" s="56" t="s">
        <v>5</v>
      </c>
      <c r="F395" s="55"/>
      <c r="G395" s="91"/>
      <c r="H395" s="91"/>
      <c r="I395" s="91"/>
      <c r="J395" s="91"/>
      <c r="K395" s="91"/>
      <c r="L395" s="91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82"/>
    </row>
    <row r="396" spans="1:25" s="6" customFormat="1" ht="46.5" customHeight="1" x14ac:dyDescent="0.15">
      <c r="A396" s="10"/>
      <c r="B396" s="11"/>
      <c r="C396" s="11"/>
      <c r="D396" s="45"/>
      <c r="E396" s="57" t="s">
        <v>688</v>
      </c>
      <c r="F396" s="60"/>
      <c r="G396" s="109"/>
      <c r="H396" s="109"/>
      <c r="I396" s="109"/>
      <c r="J396" s="109"/>
      <c r="K396" s="109"/>
      <c r="L396" s="109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81"/>
    </row>
    <row r="397" spans="1:25" ht="12.75" customHeight="1" x14ac:dyDescent="0.15">
      <c r="A397" s="20"/>
      <c r="B397" s="22"/>
      <c r="C397" s="22"/>
      <c r="D397" s="55"/>
      <c r="E397" s="56" t="s">
        <v>423</v>
      </c>
      <c r="F397" s="39" t="s">
        <v>424</v>
      </c>
      <c r="G397" s="91"/>
      <c r="H397" s="91"/>
      <c r="I397" s="91"/>
      <c r="J397" s="91"/>
      <c r="K397" s="91"/>
      <c r="L397" s="91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82"/>
    </row>
    <row r="398" spans="1:25" s="6" customFormat="1" ht="46.5" customHeight="1" x14ac:dyDescent="0.15">
      <c r="A398" s="10"/>
      <c r="B398" s="11"/>
      <c r="C398" s="11"/>
      <c r="D398" s="45"/>
      <c r="E398" s="57" t="s">
        <v>689</v>
      </c>
      <c r="F398" s="60"/>
      <c r="G398" s="109"/>
      <c r="H398" s="109"/>
      <c r="I398" s="109"/>
      <c r="J398" s="109"/>
      <c r="K398" s="109"/>
      <c r="L398" s="109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81"/>
    </row>
    <row r="399" spans="1:25" ht="12.75" customHeight="1" x14ac:dyDescent="0.15">
      <c r="A399" s="20"/>
      <c r="B399" s="22"/>
      <c r="C399" s="22"/>
      <c r="D399" s="55"/>
      <c r="E399" s="56" t="s">
        <v>393</v>
      </c>
      <c r="F399" s="39" t="s">
        <v>392</v>
      </c>
      <c r="G399" s="91"/>
      <c r="H399" s="91"/>
      <c r="I399" s="91"/>
      <c r="J399" s="91"/>
      <c r="K399" s="91"/>
      <c r="L399" s="91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82"/>
    </row>
    <row r="400" spans="1:25" ht="12.75" customHeight="1" x14ac:dyDescent="0.15">
      <c r="A400" s="20"/>
      <c r="B400" s="22"/>
      <c r="C400" s="22"/>
      <c r="D400" s="55"/>
      <c r="E400" s="56" t="s">
        <v>395</v>
      </c>
      <c r="F400" s="39" t="s">
        <v>394</v>
      </c>
      <c r="G400" s="91"/>
      <c r="H400" s="91"/>
      <c r="I400" s="91"/>
      <c r="J400" s="91"/>
      <c r="K400" s="91"/>
      <c r="L400" s="91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82"/>
    </row>
    <row r="401" spans="1:25" ht="12.75" customHeight="1" x14ac:dyDescent="0.15">
      <c r="A401" s="20"/>
      <c r="B401" s="22"/>
      <c r="C401" s="22"/>
      <c r="D401" s="55"/>
      <c r="E401" s="56" t="s">
        <v>432</v>
      </c>
      <c r="F401" s="39" t="s">
        <v>431</v>
      </c>
      <c r="G401" s="91"/>
      <c r="H401" s="91"/>
      <c r="I401" s="91"/>
      <c r="J401" s="91"/>
      <c r="K401" s="91"/>
      <c r="L401" s="91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82"/>
    </row>
    <row r="402" spans="1:25" ht="12.75" customHeight="1" x14ac:dyDescent="0.15">
      <c r="A402" s="20"/>
      <c r="B402" s="22"/>
      <c r="C402" s="22"/>
      <c r="D402" s="55"/>
      <c r="E402" s="56" t="s">
        <v>476</v>
      </c>
      <c r="F402" s="39" t="s">
        <v>477</v>
      </c>
      <c r="G402" s="91"/>
      <c r="H402" s="91"/>
      <c r="I402" s="91"/>
      <c r="J402" s="91"/>
      <c r="K402" s="91"/>
      <c r="L402" s="91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82"/>
    </row>
    <row r="403" spans="1:25" ht="12.75" customHeight="1" x14ac:dyDescent="0.15">
      <c r="A403" s="20"/>
      <c r="B403" s="22"/>
      <c r="C403" s="22"/>
      <c r="D403" s="55"/>
      <c r="E403" s="56" t="s">
        <v>524</v>
      </c>
      <c r="F403" s="39" t="s">
        <v>523</v>
      </c>
      <c r="G403" s="91"/>
      <c r="H403" s="91"/>
      <c r="I403" s="91"/>
      <c r="J403" s="91"/>
      <c r="K403" s="91"/>
      <c r="L403" s="91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82"/>
    </row>
    <row r="404" spans="1:25" ht="12.75" customHeight="1" x14ac:dyDescent="0.15">
      <c r="A404" s="20"/>
      <c r="B404" s="22"/>
      <c r="C404" s="22"/>
      <c r="D404" s="55"/>
      <c r="E404" s="56" t="s">
        <v>526</v>
      </c>
      <c r="F404" s="39" t="s">
        <v>525</v>
      </c>
      <c r="G404" s="91"/>
      <c r="H404" s="91"/>
      <c r="I404" s="91"/>
      <c r="J404" s="91"/>
      <c r="K404" s="91"/>
      <c r="L404" s="91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82"/>
    </row>
    <row r="405" spans="1:25" ht="12.75" customHeight="1" x14ac:dyDescent="0.15">
      <c r="A405" s="20"/>
      <c r="B405" s="22"/>
      <c r="C405" s="22"/>
      <c r="D405" s="55"/>
      <c r="E405" s="56" t="s">
        <v>534</v>
      </c>
      <c r="F405" s="39" t="s">
        <v>535</v>
      </c>
      <c r="G405" s="91"/>
      <c r="H405" s="91"/>
      <c r="I405" s="91"/>
      <c r="J405" s="91"/>
      <c r="K405" s="91"/>
      <c r="L405" s="91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82"/>
    </row>
    <row r="406" spans="1:25" s="6" customFormat="1" ht="46.5" customHeight="1" x14ac:dyDescent="0.15">
      <c r="A406" s="10"/>
      <c r="B406" s="11"/>
      <c r="C406" s="11"/>
      <c r="D406" s="45"/>
      <c r="E406" s="57" t="s">
        <v>690</v>
      </c>
      <c r="F406" s="60"/>
      <c r="G406" s="109"/>
      <c r="H406" s="109"/>
      <c r="I406" s="109"/>
      <c r="J406" s="109"/>
      <c r="K406" s="109"/>
      <c r="L406" s="109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81"/>
    </row>
    <row r="407" spans="1:25" ht="12.75" customHeight="1" x14ac:dyDescent="0.15">
      <c r="A407" s="20"/>
      <c r="B407" s="22"/>
      <c r="C407" s="22"/>
      <c r="D407" s="55"/>
      <c r="E407" s="56" t="s">
        <v>423</v>
      </c>
      <c r="F407" s="39" t="s">
        <v>424</v>
      </c>
      <c r="G407" s="91"/>
      <c r="H407" s="91"/>
      <c r="I407" s="91"/>
      <c r="J407" s="91"/>
      <c r="K407" s="91"/>
      <c r="L407" s="91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82"/>
    </row>
    <row r="408" spans="1:25" s="6" customFormat="1" ht="46.5" customHeight="1" x14ac:dyDescent="0.15">
      <c r="A408" s="10"/>
      <c r="B408" s="11"/>
      <c r="C408" s="11"/>
      <c r="D408" s="45"/>
      <c r="E408" s="57" t="s">
        <v>691</v>
      </c>
      <c r="F408" s="60"/>
      <c r="G408" s="109"/>
      <c r="H408" s="109"/>
      <c r="I408" s="109"/>
      <c r="J408" s="109"/>
      <c r="K408" s="109"/>
      <c r="L408" s="109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81"/>
    </row>
    <row r="409" spans="1:25" ht="12.75" customHeight="1" x14ac:dyDescent="0.15">
      <c r="A409" s="20"/>
      <c r="B409" s="22"/>
      <c r="C409" s="22"/>
      <c r="D409" s="55"/>
      <c r="E409" s="56" t="s">
        <v>524</v>
      </c>
      <c r="F409" s="39" t="s">
        <v>523</v>
      </c>
      <c r="G409" s="91"/>
      <c r="H409" s="91"/>
      <c r="I409" s="91"/>
      <c r="J409" s="91"/>
      <c r="K409" s="91"/>
      <c r="L409" s="91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82"/>
    </row>
    <row r="410" spans="1:25" s="6" customFormat="1" ht="46.5" customHeight="1" x14ac:dyDescent="0.15">
      <c r="A410" s="10" t="s">
        <v>309</v>
      </c>
      <c r="B410" s="11" t="s">
        <v>304</v>
      </c>
      <c r="C410" s="11" t="s">
        <v>224</v>
      </c>
      <c r="D410" s="45" t="s">
        <v>197</v>
      </c>
      <c r="E410" s="57" t="s">
        <v>310</v>
      </c>
      <c r="F410" s="60"/>
      <c r="G410" s="104">
        <f>H410+I410</f>
        <v>97630.9</v>
      </c>
      <c r="H410" s="104">
        <v>90530.9</v>
      </c>
      <c r="I410" s="104">
        <v>7100</v>
      </c>
      <c r="J410" s="104">
        <v>94583.3</v>
      </c>
      <c r="K410" s="104">
        <v>94583.3</v>
      </c>
      <c r="L410" s="109"/>
      <c r="M410" s="115">
        <f>N410</f>
        <v>104995</v>
      </c>
      <c r="N410" s="115">
        <f>N412+N424+N428</f>
        <v>104995</v>
      </c>
      <c r="O410" s="95"/>
      <c r="P410" s="89">
        <f t="shared" ref="P410:P437" si="34">Q410+R410</f>
        <v>10411.699999999997</v>
      </c>
      <c r="Q410" s="89">
        <f t="shared" ref="Q410" si="35">N410-K410</f>
        <v>10411.699999999997</v>
      </c>
      <c r="R410" s="95">
        <f t="shared" ref="R410" si="36">O410-L410</f>
        <v>0</v>
      </c>
      <c r="S410" s="115">
        <f>T410</f>
        <v>104995</v>
      </c>
      <c r="T410" s="115">
        <f>T412+T424+T428</f>
        <v>104995</v>
      </c>
      <c r="U410" s="95"/>
      <c r="V410" s="115">
        <f>W410</f>
        <v>104995</v>
      </c>
      <c r="W410" s="115">
        <f>W412+W424+W428</f>
        <v>104995</v>
      </c>
      <c r="X410" s="95"/>
      <c r="Y410" s="81"/>
    </row>
    <row r="411" spans="1:25" ht="12.75" customHeight="1" x14ac:dyDescent="0.15">
      <c r="A411" s="20"/>
      <c r="B411" s="22"/>
      <c r="C411" s="22"/>
      <c r="D411" s="55"/>
      <c r="E411" s="56" t="s">
        <v>202</v>
      </c>
      <c r="F411" s="55"/>
      <c r="G411" s="91"/>
      <c r="H411" s="91"/>
      <c r="I411" s="91"/>
      <c r="J411" s="91"/>
      <c r="K411" s="91"/>
      <c r="L411" s="91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82"/>
    </row>
    <row r="412" spans="1:25" ht="12.75" customHeight="1" x14ac:dyDescent="0.15">
      <c r="A412" s="38" t="s">
        <v>311</v>
      </c>
      <c r="B412" s="39" t="s">
        <v>304</v>
      </c>
      <c r="C412" s="39" t="s">
        <v>224</v>
      </c>
      <c r="D412" s="39" t="s">
        <v>200</v>
      </c>
      <c r="E412" s="56" t="s">
        <v>312</v>
      </c>
      <c r="F412" s="55"/>
      <c r="G412" s="101">
        <v>26771.5</v>
      </c>
      <c r="H412" s="101">
        <v>26771.5</v>
      </c>
      <c r="I412" s="91"/>
      <c r="J412" s="91">
        <v>30272.7</v>
      </c>
      <c r="K412" s="91">
        <v>30272.7</v>
      </c>
      <c r="L412" s="91"/>
      <c r="M412" s="95">
        <v>34545</v>
      </c>
      <c r="N412" s="95">
        <v>34545</v>
      </c>
      <c r="O412" s="95"/>
      <c r="P412" s="95">
        <f t="shared" si="34"/>
        <v>4272.2999999999993</v>
      </c>
      <c r="Q412" s="95">
        <f t="shared" ref="Q412" si="37">N412-K412</f>
        <v>4272.2999999999993</v>
      </c>
      <c r="R412" s="95">
        <f t="shared" ref="R412" si="38">O412-L412</f>
        <v>0</v>
      </c>
      <c r="S412" s="95">
        <v>34545</v>
      </c>
      <c r="T412" s="95">
        <v>34545</v>
      </c>
      <c r="U412" s="95"/>
      <c r="V412" s="95">
        <v>34545</v>
      </c>
      <c r="W412" s="95">
        <v>34545</v>
      </c>
      <c r="X412" s="95"/>
      <c r="Y412" s="82"/>
    </row>
    <row r="413" spans="1:25" ht="12.75" customHeight="1" x14ac:dyDescent="0.15">
      <c r="A413" s="20"/>
      <c r="B413" s="22"/>
      <c r="C413" s="22"/>
      <c r="D413" s="55"/>
      <c r="E413" s="56" t="s">
        <v>5</v>
      </c>
      <c r="F413" s="55"/>
      <c r="G413" s="91"/>
      <c r="H413" s="91"/>
      <c r="I413" s="91"/>
      <c r="J413" s="91"/>
      <c r="K413" s="91"/>
      <c r="L413" s="91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82"/>
    </row>
    <row r="414" spans="1:25" s="6" customFormat="1" ht="46.5" customHeight="1" x14ac:dyDescent="0.15">
      <c r="A414" s="10"/>
      <c r="B414" s="11"/>
      <c r="C414" s="11"/>
      <c r="D414" s="45"/>
      <c r="E414" s="57" t="s">
        <v>692</v>
      </c>
      <c r="F414" s="60"/>
      <c r="G414" s="109"/>
      <c r="H414" s="109"/>
      <c r="I414" s="109"/>
      <c r="J414" s="109"/>
      <c r="K414" s="109"/>
      <c r="L414" s="109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81"/>
    </row>
    <row r="415" spans="1:25" ht="12.75" customHeight="1" x14ac:dyDescent="0.15">
      <c r="A415" s="20"/>
      <c r="B415" s="22"/>
      <c r="C415" s="22"/>
      <c r="D415" s="55"/>
      <c r="E415" s="56" t="s">
        <v>458</v>
      </c>
      <c r="F415" s="39" t="s">
        <v>459</v>
      </c>
      <c r="G415" s="101">
        <v>26771.5</v>
      </c>
      <c r="H415" s="101">
        <v>26771.5</v>
      </c>
      <c r="I415" s="91"/>
      <c r="J415" s="91">
        <v>30272.7</v>
      </c>
      <c r="K415" s="91">
        <v>30272.7</v>
      </c>
      <c r="L415" s="91"/>
      <c r="M415" s="95">
        <v>34545</v>
      </c>
      <c r="N415" s="95">
        <v>34545</v>
      </c>
      <c r="O415" s="95"/>
      <c r="P415" s="95"/>
      <c r="Q415" s="95"/>
      <c r="R415" s="95"/>
      <c r="S415" s="95">
        <v>34545</v>
      </c>
      <c r="T415" s="95">
        <v>34545</v>
      </c>
      <c r="U415" s="95"/>
      <c r="V415" s="95">
        <v>34545</v>
      </c>
      <c r="W415" s="95">
        <v>34545</v>
      </c>
      <c r="X415" s="95"/>
      <c r="Y415" s="82"/>
    </row>
    <row r="416" spans="1:25" s="6" customFormat="1" ht="46.5" customHeight="1" x14ac:dyDescent="0.15">
      <c r="A416" s="10"/>
      <c r="B416" s="11"/>
      <c r="C416" s="11"/>
      <c r="D416" s="45"/>
      <c r="E416" s="57" t="s">
        <v>693</v>
      </c>
      <c r="F416" s="60"/>
      <c r="G416" s="109"/>
      <c r="H416" s="109"/>
      <c r="I416" s="109"/>
      <c r="J416" s="109"/>
      <c r="K416" s="109"/>
      <c r="L416" s="109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81"/>
    </row>
    <row r="417" spans="1:25" ht="12.75" customHeight="1" x14ac:dyDescent="0.15">
      <c r="A417" s="20"/>
      <c r="B417" s="22"/>
      <c r="C417" s="22"/>
      <c r="D417" s="55"/>
      <c r="E417" s="56" t="s">
        <v>534</v>
      </c>
      <c r="F417" s="39" t="s">
        <v>535</v>
      </c>
      <c r="G417" s="91"/>
      <c r="H417" s="91"/>
      <c r="I417" s="91"/>
      <c r="J417" s="91"/>
      <c r="K417" s="91"/>
      <c r="L417" s="91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82"/>
    </row>
    <row r="418" spans="1:25" ht="12.75" customHeight="1" x14ac:dyDescent="0.15">
      <c r="A418" s="38" t="s">
        <v>313</v>
      </c>
      <c r="B418" s="39" t="s">
        <v>304</v>
      </c>
      <c r="C418" s="39" t="s">
        <v>224</v>
      </c>
      <c r="D418" s="39" t="s">
        <v>224</v>
      </c>
      <c r="E418" s="56" t="s">
        <v>314</v>
      </c>
      <c r="F418" s="55"/>
      <c r="G418" s="91"/>
      <c r="H418" s="91"/>
      <c r="I418" s="91"/>
      <c r="J418" s="91"/>
      <c r="K418" s="91"/>
      <c r="L418" s="91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82"/>
    </row>
    <row r="419" spans="1:25" ht="12.75" customHeight="1" x14ac:dyDescent="0.15">
      <c r="A419" s="20"/>
      <c r="B419" s="22"/>
      <c r="C419" s="22"/>
      <c r="D419" s="55"/>
      <c r="E419" s="56" t="s">
        <v>5</v>
      </c>
      <c r="F419" s="55"/>
      <c r="G419" s="91"/>
      <c r="H419" s="91"/>
      <c r="I419" s="91"/>
      <c r="J419" s="91"/>
      <c r="K419" s="91"/>
      <c r="L419" s="91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82"/>
    </row>
    <row r="420" spans="1:25" s="6" customFormat="1" ht="46.5" customHeight="1" x14ac:dyDescent="0.15">
      <c r="A420" s="10"/>
      <c r="B420" s="11"/>
      <c r="C420" s="11"/>
      <c r="D420" s="45"/>
      <c r="E420" s="57" t="s">
        <v>694</v>
      </c>
      <c r="F420" s="60"/>
      <c r="G420" s="109"/>
      <c r="H420" s="109"/>
      <c r="I420" s="109"/>
      <c r="J420" s="109"/>
      <c r="K420" s="109"/>
      <c r="L420" s="109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81"/>
    </row>
    <row r="421" spans="1:25" ht="12.75" customHeight="1" x14ac:dyDescent="0.15">
      <c r="A421" s="20"/>
      <c r="B421" s="22"/>
      <c r="C421" s="22"/>
      <c r="D421" s="55"/>
      <c r="E421" s="56" t="s">
        <v>458</v>
      </c>
      <c r="F421" s="39" t="s">
        <v>459</v>
      </c>
      <c r="G421" s="91"/>
      <c r="H421" s="91"/>
      <c r="I421" s="91"/>
      <c r="J421" s="91"/>
      <c r="K421" s="91"/>
      <c r="L421" s="91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82"/>
    </row>
    <row r="422" spans="1:25" s="6" customFormat="1" ht="46.5" customHeight="1" x14ac:dyDescent="0.15">
      <c r="A422" s="10"/>
      <c r="B422" s="11"/>
      <c r="C422" s="11"/>
      <c r="D422" s="45"/>
      <c r="E422" s="57" t="s">
        <v>695</v>
      </c>
      <c r="F422" s="60"/>
      <c r="G422" s="109"/>
      <c r="H422" s="109"/>
      <c r="I422" s="109"/>
      <c r="J422" s="109"/>
      <c r="K422" s="109"/>
      <c r="L422" s="109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81"/>
    </row>
    <row r="423" spans="1:25" ht="12.75" customHeight="1" x14ac:dyDescent="0.15">
      <c r="A423" s="20"/>
      <c r="B423" s="22"/>
      <c r="C423" s="22"/>
      <c r="D423" s="55"/>
      <c r="E423" s="56" t="s">
        <v>526</v>
      </c>
      <c r="F423" s="39" t="s">
        <v>525</v>
      </c>
      <c r="G423" s="91"/>
      <c r="H423" s="91"/>
      <c r="I423" s="91"/>
      <c r="J423" s="91"/>
      <c r="K423" s="91"/>
      <c r="L423" s="91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82"/>
    </row>
    <row r="424" spans="1:25" ht="12.75" customHeight="1" x14ac:dyDescent="0.15">
      <c r="A424" s="38" t="s">
        <v>315</v>
      </c>
      <c r="B424" s="39" t="s">
        <v>304</v>
      </c>
      <c r="C424" s="39" t="s">
        <v>224</v>
      </c>
      <c r="D424" s="39" t="s">
        <v>206</v>
      </c>
      <c r="E424" s="56" t="s">
        <v>316</v>
      </c>
      <c r="F424" s="55"/>
      <c r="G424" s="101">
        <f>H424+I424</f>
        <v>39566.699999999997</v>
      </c>
      <c r="H424" s="101">
        <v>32466.7</v>
      </c>
      <c r="I424" s="101">
        <v>7100</v>
      </c>
      <c r="J424" s="91">
        <v>30458.7</v>
      </c>
      <c r="K424" s="91">
        <v>30458.7</v>
      </c>
      <c r="L424" s="91"/>
      <c r="M424" s="95">
        <v>34600</v>
      </c>
      <c r="N424" s="95">
        <v>34600</v>
      </c>
      <c r="O424" s="95"/>
      <c r="P424" s="95">
        <f t="shared" si="34"/>
        <v>4141.2999999999993</v>
      </c>
      <c r="Q424" s="95">
        <f t="shared" ref="Q424" si="39">N424-K424</f>
        <v>4141.2999999999993</v>
      </c>
      <c r="R424" s="95">
        <f t="shared" ref="R424" si="40">O424-L424</f>
        <v>0</v>
      </c>
      <c r="S424" s="95">
        <v>34600</v>
      </c>
      <c r="T424" s="95">
        <v>34600</v>
      </c>
      <c r="U424" s="95"/>
      <c r="V424" s="95">
        <v>34600</v>
      </c>
      <c r="W424" s="95">
        <v>34600</v>
      </c>
      <c r="X424" s="95"/>
      <c r="Y424" s="82"/>
    </row>
    <row r="425" spans="1:25" ht="12.75" customHeight="1" x14ac:dyDescent="0.15">
      <c r="A425" s="20"/>
      <c r="B425" s="22"/>
      <c r="C425" s="22"/>
      <c r="D425" s="55"/>
      <c r="E425" s="56" t="s">
        <v>5</v>
      </c>
      <c r="F425" s="55"/>
      <c r="G425" s="91"/>
      <c r="H425" s="91"/>
      <c r="I425" s="91"/>
      <c r="J425" s="91"/>
      <c r="K425" s="91"/>
      <c r="L425" s="91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82"/>
    </row>
    <row r="426" spans="1:25" s="6" customFormat="1" ht="46.5" customHeight="1" x14ac:dyDescent="0.15">
      <c r="A426" s="10"/>
      <c r="B426" s="11"/>
      <c r="C426" s="11"/>
      <c r="D426" s="45"/>
      <c r="E426" s="57" t="s">
        <v>696</v>
      </c>
      <c r="F426" s="60"/>
      <c r="G426" s="109"/>
      <c r="H426" s="109"/>
      <c r="I426" s="109"/>
      <c r="J426" s="109"/>
      <c r="K426" s="109"/>
      <c r="L426" s="109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81"/>
    </row>
    <row r="427" spans="1:25" ht="12.75" customHeight="1" x14ac:dyDescent="0.15">
      <c r="A427" s="20"/>
      <c r="B427" s="22"/>
      <c r="C427" s="22"/>
      <c r="D427" s="55"/>
      <c r="E427" s="56" t="s">
        <v>458</v>
      </c>
      <c r="F427" s="39" t="s">
        <v>459</v>
      </c>
      <c r="G427" s="101">
        <v>32466.7</v>
      </c>
      <c r="H427" s="101">
        <v>32466.7</v>
      </c>
      <c r="I427" s="91"/>
      <c r="J427" s="91">
        <v>30458.7</v>
      </c>
      <c r="K427" s="91">
        <v>30458.7</v>
      </c>
      <c r="L427" s="91"/>
      <c r="M427" s="95">
        <v>34600</v>
      </c>
      <c r="N427" s="95">
        <v>34600</v>
      </c>
      <c r="O427" s="95"/>
      <c r="P427" s="95">
        <f t="shared" si="34"/>
        <v>4141.2999999999993</v>
      </c>
      <c r="Q427" s="95">
        <f t="shared" ref="Q427:Q428" si="41">N427-K427</f>
        <v>4141.2999999999993</v>
      </c>
      <c r="R427" s="95">
        <f t="shared" ref="R427:R428" si="42">O427-L427</f>
        <v>0</v>
      </c>
      <c r="S427" s="95">
        <v>34600</v>
      </c>
      <c r="T427" s="95">
        <v>34600</v>
      </c>
      <c r="U427" s="95"/>
      <c r="V427" s="95">
        <v>34600</v>
      </c>
      <c r="W427" s="95">
        <v>34600</v>
      </c>
      <c r="X427" s="95"/>
      <c r="Y427" s="82"/>
    </row>
    <row r="428" spans="1:25" ht="12.75" customHeight="1" x14ac:dyDescent="0.15">
      <c r="A428" s="38" t="s">
        <v>317</v>
      </c>
      <c r="B428" s="39" t="s">
        <v>304</v>
      </c>
      <c r="C428" s="39" t="s">
        <v>224</v>
      </c>
      <c r="D428" s="39" t="s">
        <v>240</v>
      </c>
      <c r="E428" s="56" t="s">
        <v>318</v>
      </c>
      <c r="F428" s="55"/>
      <c r="G428" s="101">
        <v>31292.7</v>
      </c>
      <c r="H428" s="101">
        <v>31292.7</v>
      </c>
      <c r="I428" s="91"/>
      <c r="J428" s="91">
        <v>33851.9</v>
      </c>
      <c r="K428" s="91">
        <v>33851.9</v>
      </c>
      <c r="L428" s="91"/>
      <c r="M428" s="95">
        <f>N428</f>
        <v>35850</v>
      </c>
      <c r="N428" s="95">
        <f>N432+N436</f>
        <v>35850</v>
      </c>
      <c r="O428" s="95"/>
      <c r="P428" s="95">
        <f t="shared" si="34"/>
        <v>1998.0999999999985</v>
      </c>
      <c r="Q428" s="95">
        <f t="shared" si="41"/>
        <v>1998.0999999999985</v>
      </c>
      <c r="R428" s="95">
        <f t="shared" si="42"/>
        <v>0</v>
      </c>
      <c r="S428" s="95">
        <f>T428</f>
        <v>35850</v>
      </c>
      <c r="T428" s="95">
        <f>T432+T436</f>
        <v>35850</v>
      </c>
      <c r="U428" s="95"/>
      <c r="V428" s="95">
        <f>W428</f>
        <v>35850</v>
      </c>
      <c r="W428" s="95">
        <f>W432+W436</f>
        <v>35850</v>
      </c>
      <c r="X428" s="95"/>
      <c r="Y428" s="82"/>
    </row>
    <row r="429" spans="1:25" ht="12.75" customHeight="1" x14ac:dyDescent="0.15">
      <c r="A429" s="20"/>
      <c r="B429" s="22"/>
      <c r="C429" s="22"/>
      <c r="D429" s="55"/>
      <c r="E429" s="56" t="s">
        <v>5</v>
      </c>
      <c r="F429" s="55"/>
      <c r="G429" s="91"/>
      <c r="H429" s="91"/>
      <c r="I429" s="91"/>
      <c r="J429" s="91"/>
      <c r="K429" s="91"/>
      <c r="L429" s="91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82"/>
    </row>
    <row r="430" spans="1:25" s="6" customFormat="1" ht="46.5" customHeight="1" x14ac:dyDescent="0.15">
      <c r="A430" s="10"/>
      <c r="B430" s="11"/>
      <c r="C430" s="11"/>
      <c r="D430" s="45"/>
      <c r="E430" s="57" t="s">
        <v>697</v>
      </c>
      <c r="F430" s="60"/>
      <c r="G430" s="109"/>
      <c r="H430" s="109"/>
      <c r="I430" s="109"/>
      <c r="J430" s="109"/>
      <c r="K430" s="109"/>
      <c r="L430" s="109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81"/>
    </row>
    <row r="431" spans="1:25" ht="12.75" customHeight="1" x14ac:dyDescent="0.15">
      <c r="A431" s="20"/>
      <c r="B431" s="22"/>
      <c r="C431" s="22"/>
      <c r="D431" s="55"/>
      <c r="E431" s="56" t="s">
        <v>401</v>
      </c>
      <c r="F431" s="39" t="s">
        <v>400</v>
      </c>
      <c r="G431" s="91"/>
      <c r="H431" s="91"/>
      <c r="I431" s="91"/>
      <c r="J431" s="91"/>
      <c r="K431" s="91"/>
      <c r="L431" s="91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82"/>
    </row>
    <row r="432" spans="1:25" ht="12.75" customHeight="1" x14ac:dyDescent="0.15">
      <c r="A432" s="20"/>
      <c r="B432" s="22"/>
      <c r="C432" s="22"/>
      <c r="D432" s="55"/>
      <c r="E432" s="56" t="s">
        <v>423</v>
      </c>
      <c r="F432" s="39" t="s">
        <v>424</v>
      </c>
      <c r="G432" s="101">
        <v>31292.7</v>
      </c>
      <c r="H432" s="101">
        <v>31292.7</v>
      </c>
      <c r="I432" s="91"/>
      <c r="J432" s="91">
        <v>18550</v>
      </c>
      <c r="K432" s="91">
        <v>18550</v>
      </c>
      <c r="L432" s="91"/>
      <c r="M432" s="95">
        <v>18550</v>
      </c>
      <c r="N432" s="95">
        <v>18550</v>
      </c>
      <c r="O432" s="95"/>
      <c r="P432" s="95">
        <f t="shared" si="34"/>
        <v>0</v>
      </c>
      <c r="Q432" s="95">
        <f t="shared" ref="Q432" si="43">N432-K432</f>
        <v>0</v>
      </c>
      <c r="R432" s="95">
        <f t="shared" ref="R432" si="44">O432-L432</f>
        <v>0</v>
      </c>
      <c r="S432" s="95">
        <v>18550</v>
      </c>
      <c r="T432" s="95">
        <v>18550</v>
      </c>
      <c r="U432" s="95"/>
      <c r="V432" s="95">
        <v>18550</v>
      </c>
      <c r="W432" s="95">
        <v>18550</v>
      </c>
      <c r="X432" s="95"/>
      <c r="Y432" s="82"/>
    </row>
    <row r="433" spans="1:25" ht="12.75" customHeight="1" x14ac:dyDescent="0.15">
      <c r="A433" s="20"/>
      <c r="B433" s="22"/>
      <c r="C433" s="22"/>
      <c r="D433" s="55"/>
      <c r="E433" s="56" t="s">
        <v>442</v>
      </c>
      <c r="F433" s="39" t="s">
        <v>441</v>
      </c>
      <c r="G433" s="91"/>
      <c r="H433" s="91"/>
      <c r="I433" s="91"/>
      <c r="J433" s="91"/>
      <c r="K433" s="91"/>
      <c r="L433" s="91"/>
      <c r="M433" s="95"/>
      <c r="N433" s="95"/>
      <c r="O433" s="95"/>
      <c r="P433" s="95">
        <f t="shared" si="34"/>
        <v>0</v>
      </c>
      <c r="Q433" s="95"/>
      <c r="R433" s="95"/>
      <c r="S433" s="95"/>
      <c r="T433" s="95"/>
      <c r="U433" s="95"/>
      <c r="V433" s="95"/>
      <c r="W433" s="95"/>
      <c r="X433" s="95"/>
      <c r="Y433" s="82"/>
    </row>
    <row r="434" spans="1:25" ht="12" customHeight="1" x14ac:dyDescent="0.15">
      <c r="A434" s="20"/>
      <c r="B434" s="22"/>
      <c r="C434" s="22"/>
      <c r="D434" s="55"/>
      <c r="E434" s="56" t="s">
        <v>498</v>
      </c>
      <c r="F434" s="39" t="s">
        <v>499</v>
      </c>
      <c r="G434" s="91"/>
      <c r="H434" s="91"/>
      <c r="I434" s="91"/>
      <c r="J434" s="91"/>
      <c r="K434" s="91"/>
      <c r="L434" s="91"/>
      <c r="M434" s="95"/>
      <c r="N434" s="95"/>
      <c r="O434" s="95"/>
      <c r="P434" s="95">
        <f t="shared" si="34"/>
        <v>0</v>
      </c>
      <c r="Q434" s="95"/>
      <c r="R434" s="95"/>
      <c r="S434" s="95"/>
      <c r="T434" s="95"/>
      <c r="U434" s="95"/>
      <c r="V434" s="95"/>
      <c r="W434" s="95"/>
      <c r="X434" s="95"/>
      <c r="Y434" s="82"/>
    </row>
    <row r="435" spans="1:25" s="6" customFormat="1" ht="46.5" hidden="1" customHeight="1" x14ac:dyDescent="0.15">
      <c r="A435" s="10"/>
      <c r="B435" s="11"/>
      <c r="C435" s="11"/>
      <c r="D435" s="45"/>
      <c r="E435" s="57" t="s">
        <v>698</v>
      </c>
      <c r="F435" s="60"/>
      <c r="G435" s="109"/>
      <c r="H435" s="109"/>
      <c r="I435" s="109"/>
      <c r="J435" s="109"/>
      <c r="K435" s="109"/>
      <c r="L435" s="109"/>
      <c r="M435" s="95"/>
      <c r="N435" s="95"/>
      <c r="O435" s="95"/>
      <c r="P435" s="95">
        <f t="shared" si="34"/>
        <v>0</v>
      </c>
      <c r="Q435" s="95"/>
      <c r="R435" s="95"/>
      <c r="S435" s="95"/>
      <c r="T435" s="95"/>
      <c r="U435" s="95"/>
      <c r="V435" s="95"/>
      <c r="W435" s="95"/>
      <c r="X435" s="95"/>
      <c r="Y435" s="81"/>
    </row>
    <row r="436" spans="1:25" ht="12.75" customHeight="1" x14ac:dyDescent="0.15">
      <c r="A436" s="20"/>
      <c r="B436" s="22"/>
      <c r="C436" s="22"/>
      <c r="D436" s="55"/>
      <c r="E436" s="56" t="s">
        <v>458</v>
      </c>
      <c r="F436" s="39" t="s">
        <v>459</v>
      </c>
      <c r="G436" s="91"/>
      <c r="H436" s="91"/>
      <c r="I436" s="91"/>
      <c r="J436" s="91">
        <v>15301.9</v>
      </c>
      <c r="K436" s="91">
        <v>15301.9</v>
      </c>
      <c r="L436" s="91"/>
      <c r="M436" s="95">
        <v>17300</v>
      </c>
      <c r="N436" s="95">
        <v>17300</v>
      </c>
      <c r="O436" s="95"/>
      <c r="P436" s="95">
        <f t="shared" si="34"/>
        <v>1998.1000000000004</v>
      </c>
      <c r="Q436" s="95">
        <f t="shared" ref="Q436" si="45">N436-K436</f>
        <v>1998.1000000000004</v>
      </c>
      <c r="R436" s="95">
        <f t="shared" ref="R436" si="46">O436-L436</f>
        <v>0</v>
      </c>
      <c r="S436" s="95">
        <v>17300</v>
      </c>
      <c r="T436" s="95">
        <v>17300</v>
      </c>
      <c r="U436" s="95"/>
      <c r="V436" s="95">
        <v>17300</v>
      </c>
      <c r="W436" s="95">
        <v>17300</v>
      </c>
      <c r="X436" s="95"/>
      <c r="Y436" s="82"/>
    </row>
    <row r="437" spans="1:25" ht="12.75" customHeight="1" x14ac:dyDescent="0.15">
      <c r="A437" s="38" t="s">
        <v>319</v>
      </c>
      <c r="B437" s="39" t="s">
        <v>304</v>
      </c>
      <c r="C437" s="39" t="s">
        <v>224</v>
      </c>
      <c r="D437" s="39" t="s">
        <v>213</v>
      </c>
      <c r="E437" s="56" t="s">
        <v>320</v>
      </c>
      <c r="F437" s="55"/>
      <c r="G437" s="91"/>
      <c r="H437" s="91"/>
      <c r="I437" s="91"/>
      <c r="J437" s="91"/>
      <c r="K437" s="91"/>
      <c r="L437" s="91"/>
      <c r="M437" s="95"/>
      <c r="N437" s="95"/>
      <c r="O437" s="95"/>
      <c r="P437" s="95">
        <f t="shared" si="34"/>
        <v>0</v>
      </c>
      <c r="Q437" s="95"/>
      <c r="R437" s="95"/>
      <c r="S437" s="95"/>
      <c r="T437" s="95"/>
      <c r="U437" s="95"/>
      <c r="V437" s="95"/>
      <c r="W437" s="95"/>
      <c r="X437" s="95"/>
      <c r="Y437" s="82"/>
    </row>
    <row r="438" spans="1:25" ht="12.75" customHeight="1" x14ac:dyDescent="0.15">
      <c r="A438" s="20"/>
      <c r="B438" s="22"/>
      <c r="C438" s="22"/>
      <c r="D438" s="55"/>
      <c r="E438" s="56" t="s">
        <v>5</v>
      </c>
      <c r="F438" s="55"/>
      <c r="G438" s="91"/>
      <c r="H438" s="91"/>
      <c r="I438" s="91"/>
      <c r="J438" s="91"/>
      <c r="K438" s="91"/>
      <c r="L438" s="91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82"/>
    </row>
    <row r="439" spans="1:25" s="6" customFormat="1" ht="46.5" customHeight="1" x14ac:dyDescent="0.15">
      <c r="A439" s="10"/>
      <c r="B439" s="11"/>
      <c r="C439" s="11"/>
      <c r="D439" s="45"/>
      <c r="E439" s="57" t="s">
        <v>699</v>
      </c>
      <c r="F439" s="60"/>
      <c r="G439" s="109"/>
      <c r="H439" s="109"/>
      <c r="I439" s="109"/>
      <c r="J439" s="109"/>
      <c r="K439" s="109"/>
      <c r="L439" s="109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81"/>
    </row>
    <row r="440" spans="1:25" ht="12.75" customHeight="1" x14ac:dyDescent="0.15">
      <c r="A440" s="20"/>
      <c r="B440" s="22"/>
      <c r="C440" s="22"/>
      <c r="D440" s="55"/>
      <c r="E440" s="56" t="s">
        <v>458</v>
      </c>
      <c r="F440" s="39" t="s">
        <v>459</v>
      </c>
      <c r="G440" s="91"/>
      <c r="H440" s="91"/>
      <c r="I440" s="91"/>
      <c r="J440" s="91"/>
      <c r="K440" s="91"/>
      <c r="L440" s="91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82"/>
    </row>
    <row r="441" spans="1:25" s="6" customFormat="1" ht="46.5" customHeight="1" x14ac:dyDescent="0.15">
      <c r="A441" s="10"/>
      <c r="B441" s="11"/>
      <c r="C441" s="11"/>
      <c r="D441" s="45"/>
      <c r="E441" s="57" t="s">
        <v>700</v>
      </c>
      <c r="F441" s="60"/>
      <c r="G441" s="109"/>
      <c r="H441" s="109"/>
      <c r="I441" s="109"/>
      <c r="J441" s="109"/>
      <c r="K441" s="109"/>
      <c r="L441" s="109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81"/>
    </row>
    <row r="442" spans="1:25" ht="12.75" customHeight="1" x14ac:dyDescent="0.15">
      <c r="A442" s="20"/>
      <c r="B442" s="22"/>
      <c r="C442" s="22"/>
      <c r="D442" s="55"/>
      <c r="E442" s="56" t="s">
        <v>458</v>
      </c>
      <c r="F442" s="39" t="s">
        <v>459</v>
      </c>
      <c r="G442" s="91"/>
      <c r="H442" s="91"/>
      <c r="I442" s="91"/>
      <c r="J442" s="91"/>
      <c r="K442" s="91"/>
      <c r="L442" s="91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82"/>
    </row>
    <row r="443" spans="1:25" s="6" customFormat="1" ht="46.5" customHeight="1" x14ac:dyDescent="0.15">
      <c r="A443" s="10"/>
      <c r="B443" s="11"/>
      <c r="C443" s="11"/>
      <c r="D443" s="45"/>
      <c r="E443" s="57" t="s">
        <v>701</v>
      </c>
      <c r="F443" s="60"/>
      <c r="G443" s="109"/>
      <c r="H443" s="109"/>
      <c r="I443" s="109"/>
      <c r="J443" s="109"/>
      <c r="K443" s="109"/>
      <c r="L443" s="109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81"/>
    </row>
    <row r="444" spans="1:25" ht="12.75" customHeight="1" x14ac:dyDescent="0.15">
      <c r="A444" s="20"/>
      <c r="B444" s="22"/>
      <c r="C444" s="22"/>
      <c r="D444" s="55"/>
      <c r="E444" s="56" t="s">
        <v>526</v>
      </c>
      <c r="F444" s="39" t="s">
        <v>525</v>
      </c>
      <c r="G444" s="91"/>
      <c r="H444" s="91"/>
      <c r="I444" s="91"/>
      <c r="J444" s="91"/>
      <c r="K444" s="91"/>
      <c r="L444" s="91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82"/>
    </row>
    <row r="445" spans="1:25" ht="12.75" customHeight="1" x14ac:dyDescent="0.15">
      <c r="A445" s="20"/>
      <c r="B445" s="22"/>
      <c r="C445" s="22"/>
      <c r="D445" s="55"/>
      <c r="E445" s="56" t="s">
        <v>534</v>
      </c>
      <c r="F445" s="39" t="s">
        <v>535</v>
      </c>
      <c r="G445" s="91"/>
      <c r="H445" s="91"/>
      <c r="I445" s="91"/>
      <c r="J445" s="91"/>
      <c r="K445" s="91"/>
      <c r="L445" s="91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82"/>
    </row>
    <row r="446" spans="1:25" ht="12.75" customHeight="1" x14ac:dyDescent="0.15">
      <c r="A446" s="38" t="s">
        <v>321</v>
      </c>
      <c r="B446" s="39" t="s">
        <v>304</v>
      </c>
      <c r="C446" s="39" t="s">
        <v>224</v>
      </c>
      <c r="D446" s="39" t="s">
        <v>253</v>
      </c>
      <c r="E446" s="56" t="s">
        <v>322</v>
      </c>
      <c r="F446" s="55"/>
      <c r="G446" s="91"/>
      <c r="H446" s="91"/>
      <c r="I446" s="91"/>
      <c r="J446" s="91"/>
      <c r="K446" s="91"/>
      <c r="L446" s="91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82"/>
    </row>
    <row r="447" spans="1:25" ht="12.75" customHeight="1" x14ac:dyDescent="0.15">
      <c r="A447" s="20"/>
      <c r="B447" s="22"/>
      <c r="C447" s="22"/>
      <c r="D447" s="55"/>
      <c r="E447" s="56" t="s">
        <v>5</v>
      </c>
      <c r="F447" s="55"/>
      <c r="G447" s="91"/>
      <c r="H447" s="91"/>
      <c r="I447" s="91"/>
      <c r="J447" s="91"/>
      <c r="K447" s="91"/>
      <c r="L447" s="91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82"/>
    </row>
    <row r="448" spans="1:25" s="6" customFormat="1" ht="46.5" customHeight="1" x14ac:dyDescent="0.15">
      <c r="A448" s="10"/>
      <c r="B448" s="11"/>
      <c r="C448" s="11"/>
      <c r="D448" s="45"/>
      <c r="E448" s="57" t="s">
        <v>702</v>
      </c>
      <c r="F448" s="60"/>
      <c r="G448" s="109"/>
      <c r="H448" s="109"/>
      <c r="I448" s="109"/>
      <c r="J448" s="109"/>
      <c r="K448" s="109"/>
      <c r="L448" s="109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81"/>
    </row>
    <row r="449" spans="1:25" ht="12.75" customHeight="1" x14ac:dyDescent="0.15">
      <c r="A449" s="20"/>
      <c r="B449" s="22"/>
      <c r="C449" s="22"/>
      <c r="D449" s="55"/>
      <c r="E449" s="56" t="s">
        <v>423</v>
      </c>
      <c r="F449" s="39" t="s">
        <v>424</v>
      </c>
      <c r="G449" s="91"/>
      <c r="H449" s="91"/>
      <c r="I449" s="91"/>
      <c r="J449" s="91"/>
      <c r="K449" s="91"/>
      <c r="L449" s="91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82"/>
    </row>
    <row r="450" spans="1:25" ht="12.75" customHeight="1" x14ac:dyDescent="0.15">
      <c r="A450" s="20"/>
      <c r="B450" s="22"/>
      <c r="C450" s="22"/>
      <c r="D450" s="55"/>
      <c r="E450" s="56" t="s">
        <v>432</v>
      </c>
      <c r="F450" s="39" t="s">
        <v>431</v>
      </c>
      <c r="G450" s="91"/>
      <c r="H450" s="91"/>
      <c r="I450" s="91"/>
      <c r="J450" s="91"/>
      <c r="K450" s="91"/>
      <c r="L450" s="91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82"/>
    </row>
    <row r="451" spans="1:25" s="6" customFormat="1" ht="46.5" customHeight="1" x14ac:dyDescent="0.15">
      <c r="A451" s="10" t="s">
        <v>323</v>
      </c>
      <c r="B451" s="11" t="s">
        <v>304</v>
      </c>
      <c r="C451" s="11" t="s">
        <v>240</v>
      </c>
      <c r="D451" s="45" t="s">
        <v>197</v>
      </c>
      <c r="E451" s="57" t="s">
        <v>324</v>
      </c>
      <c r="F451" s="60"/>
      <c r="G451" s="109"/>
      <c r="H451" s="109"/>
      <c r="I451" s="109"/>
      <c r="J451" s="109"/>
      <c r="K451" s="109"/>
      <c r="L451" s="109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81"/>
    </row>
    <row r="452" spans="1:25" ht="12.75" customHeight="1" x14ac:dyDescent="0.15">
      <c r="A452" s="20"/>
      <c r="B452" s="22"/>
      <c r="C452" s="22"/>
      <c r="D452" s="55"/>
      <c r="E452" s="56" t="s">
        <v>202</v>
      </c>
      <c r="F452" s="55"/>
      <c r="G452" s="91"/>
      <c r="H452" s="91"/>
      <c r="I452" s="91"/>
      <c r="J452" s="91"/>
      <c r="K452" s="91"/>
      <c r="L452" s="91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82"/>
    </row>
    <row r="453" spans="1:25" ht="12.75" customHeight="1" x14ac:dyDescent="0.15">
      <c r="A453" s="38" t="s">
        <v>325</v>
      </c>
      <c r="B453" s="39" t="s">
        <v>304</v>
      </c>
      <c r="C453" s="39" t="s">
        <v>240</v>
      </c>
      <c r="D453" s="39" t="s">
        <v>200</v>
      </c>
      <c r="E453" s="56" t="s">
        <v>326</v>
      </c>
      <c r="F453" s="55"/>
      <c r="G453" s="91"/>
      <c r="H453" s="91"/>
      <c r="I453" s="91"/>
      <c r="J453" s="91"/>
      <c r="K453" s="91"/>
      <c r="L453" s="91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82"/>
    </row>
    <row r="454" spans="1:25" ht="12.75" customHeight="1" x14ac:dyDescent="0.15">
      <c r="A454" s="20"/>
      <c r="B454" s="22"/>
      <c r="C454" s="22"/>
      <c r="D454" s="55"/>
      <c r="E454" s="56" t="s">
        <v>5</v>
      </c>
      <c r="F454" s="55"/>
      <c r="G454" s="91"/>
      <c r="H454" s="91"/>
      <c r="I454" s="91"/>
      <c r="J454" s="91"/>
      <c r="K454" s="91"/>
      <c r="L454" s="91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82"/>
    </row>
    <row r="455" spans="1:25" s="6" customFormat="1" ht="46.5" customHeight="1" x14ac:dyDescent="0.15">
      <c r="A455" s="10"/>
      <c r="B455" s="11"/>
      <c r="C455" s="11"/>
      <c r="D455" s="45"/>
      <c r="E455" s="57" t="s">
        <v>703</v>
      </c>
      <c r="F455" s="60"/>
      <c r="G455" s="109"/>
      <c r="H455" s="109"/>
      <c r="I455" s="109"/>
      <c r="J455" s="109"/>
      <c r="K455" s="109"/>
      <c r="L455" s="109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81"/>
    </row>
    <row r="456" spans="1:25" ht="12.75" customHeight="1" x14ac:dyDescent="0.15">
      <c r="A456" s="20"/>
      <c r="B456" s="22"/>
      <c r="C456" s="22"/>
      <c r="D456" s="55"/>
      <c r="E456" s="56" t="s">
        <v>423</v>
      </c>
      <c r="F456" s="39" t="s">
        <v>424</v>
      </c>
      <c r="G456" s="91"/>
      <c r="H456" s="91"/>
      <c r="I456" s="91"/>
      <c r="J456" s="91"/>
      <c r="K456" s="91"/>
      <c r="L456" s="91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82"/>
    </row>
    <row r="457" spans="1:25" ht="12.75" customHeight="1" x14ac:dyDescent="0.15">
      <c r="A457" s="38" t="s">
        <v>327</v>
      </c>
      <c r="B457" s="39" t="s">
        <v>304</v>
      </c>
      <c r="C457" s="39" t="s">
        <v>240</v>
      </c>
      <c r="D457" s="39" t="s">
        <v>206</v>
      </c>
      <c r="E457" s="56" t="s">
        <v>328</v>
      </c>
      <c r="F457" s="55"/>
      <c r="G457" s="91"/>
      <c r="H457" s="91"/>
      <c r="I457" s="91"/>
      <c r="J457" s="91"/>
      <c r="K457" s="91"/>
      <c r="L457" s="91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82"/>
    </row>
    <row r="458" spans="1:25" ht="12.75" customHeight="1" x14ac:dyDescent="0.15">
      <c r="A458" s="20"/>
      <c r="B458" s="22"/>
      <c r="C458" s="22"/>
      <c r="D458" s="55"/>
      <c r="E458" s="56" t="s">
        <v>5</v>
      </c>
      <c r="F458" s="55"/>
      <c r="G458" s="91"/>
      <c r="H458" s="91"/>
      <c r="I458" s="91"/>
      <c r="J458" s="91"/>
      <c r="K458" s="91"/>
      <c r="L458" s="91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82"/>
    </row>
    <row r="459" spans="1:25" s="6" customFormat="1" ht="46.5" customHeight="1" x14ac:dyDescent="0.15">
      <c r="A459" s="10"/>
      <c r="B459" s="11"/>
      <c r="C459" s="11"/>
      <c r="D459" s="45"/>
      <c r="E459" s="57" t="s">
        <v>704</v>
      </c>
      <c r="F459" s="60"/>
      <c r="G459" s="109"/>
      <c r="H459" s="109"/>
      <c r="I459" s="109"/>
      <c r="J459" s="109"/>
      <c r="K459" s="109"/>
      <c r="L459" s="109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81"/>
    </row>
    <row r="460" spans="1:25" ht="12.75" customHeight="1" x14ac:dyDescent="0.15">
      <c r="A460" s="20"/>
      <c r="B460" s="22"/>
      <c r="C460" s="22"/>
      <c r="D460" s="55"/>
      <c r="E460" s="56" t="s">
        <v>498</v>
      </c>
      <c r="F460" s="39" t="s">
        <v>499</v>
      </c>
      <c r="G460" s="91"/>
      <c r="H460" s="91"/>
      <c r="I460" s="91"/>
      <c r="J460" s="91"/>
      <c r="K460" s="91"/>
      <c r="L460" s="91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82"/>
    </row>
    <row r="461" spans="1:25" s="6" customFormat="1" ht="46.5" customHeight="1" x14ac:dyDescent="0.15">
      <c r="A461" s="10" t="s">
        <v>329</v>
      </c>
      <c r="B461" s="11" t="s">
        <v>330</v>
      </c>
      <c r="C461" s="11" t="s">
        <v>197</v>
      </c>
      <c r="D461" s="45" t="s">
        <v>197</v>
      </c>
      <c r="E461" s="57" t="s">
        <v>331</v>
      </c>
      <c r="F461" s="60"/>
      <c r="G461" s="102">
        <f>H461+I461</f>
        <v>604261.69999999995</v>
      </c>
      <c r="H461" s="102">
        <v>585396</v>
      </c>
      <c r="I461" s="102">
        <v>18865.7</v>
      </c>
      <c r="J461" s="109">
        <v>766031.9</v>
      </c>
      <c r="K461" s="109">
        <v>657577.9</v>
      </c>
      <c r="L461" s="109">
        <v>108454</v>
      </c>
      <c r="M461" s="115">
        <f>N461+O461</f>
        <v>918832</v>
      </c>
      <c r="N461" s="115">
        <f>N463+N490</f>
        <v>698832</v>
      </c>
      <c r="O461" s="115">
        <v>220000</v>
      </c>
      <c r="P461" s="89">
        <f t="shared" ref="P461:P513" si="47">Q461+R461</f>
        <v>152800.09999999998</v>
      </c>
      <c r="Q461" s="115">
        <f t="shared" ref="Q461" si="48">N461-K461</f>
        <v>41254.099999999977</v>
      </c>
      <c r="R461" s="115">
        <f t="shared" ref="R461" si="49">O461-L461</f>
        <v>111546</v>
      </c>
      <c r="S461" s="115">
        <f>T461+U461</f>
        <v>918832</v>
      </c>
      <c r="T461" s="115">
        <f>T463+T490</f>
        <v>698832</v>
      </c>
      <c r="U461" s="115">
        <v>220000</v>
      </c>
      <c r="V461" s="115">
        <f>W461+X461</f>
        <v>918832</v>
      </c>
      <c r="W461" s="115">
        <f>W463+W490</f>
        <v>698832</v>
      </c>
      <c r="X461" s="115">
        <v>220000</v>
      </c>
      <c r="Y461" s="81"/>
    </row>
    <row r="462" spans="1:25" ht="12.75" customHeight="1" x14ac:dyDescent="0.15">
      <c r="A462" s="20"/>
      <c r="B462" s="22"/>
      <c r="C462" s="22"/>
      <c r="D462" s="55"/>
      <c r="E462" s="56" t="s">
        <v>5</v>
      </c>
      <c r="F462" s="55"/>
      <c r="G462" s="91"/>
      <c r="H462" s="91"/>
      <c r="I462" s="91"/>
      <c r="J462" s="91"/>
      <c r="K462" s="91"/>
      <c r="L462" s="91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82"/>
    </row>
    <row r="463" spans="1:25" s="6" customFormat="1" ht="46.5" customHeight="1" x14ac:dyDescent="0.15">
      <c r="A463" s="10" t="s">
        <v>332</v>
      </c>
      <c r="B463" s="11" t="s">
        <v>330</v>
      </c>
      <c r="C463" s="11" t="s">
        <v>200</v>
      </c>
      <c r="D463" s="45" t="s">
        <v>197</v>
      </c>
      <c r="E463" s="57" t="s">
        <v>333</v>
      </c>
      <c r="F463" s="60"/>
      <c r="G463" s="103">
        <f>H463+I463</f>
        <v>459108.10000000003</v>
      </c>
      <c r="H463" s="103">
        <v>440242.4</v>
      </c>
      <c r="I463" s="103">
        <v>18865.7</v>
      </c>
      <c r="J463" s="94">
        <v>614126</v>
      </c>
      <c r="K463" s="94">
        <v>505672</v>
      </c>
      <c r="L463" s="94">
        <v>108454</v>
      </c>
      <c r="M463" s="95">
        <f>N463+O463</f>
        <v>761872</v>
      </c>
      <c r="N463" s="95">
        <v>541872</v>
      </c>
      <c r="O463" s="95">
        <v>220000</v>
      </c>
      <c r="P463" s="95">
        <f t="shared" si="47"/>
        <v>147746</v>
      </c>
      <c r="Q463" s="95">
        <f t="shared" ref="Q463" si="50">N463-K463</f>
        <v>36200</v>
      </c>
      <c r="R463" s="95">
        <f t="shared" ref="R463" si="51">O463-L463</f>
        <v>111546</v>
      </c>
      <c r="S463" s="95">
        <f>T463+U463</f>
        <v>761872</v>
      </c>
      <c r="T463" s="95">
        <v>541872</v>
      </c>
      <c r="U463" s="95">
        <v>220000</v>
      </c>
      <c r="V463" s="95">
        <f>W463+X463</f>
        <v>761872</v>
      </c>
      <c r="W463" s="95">
        <v>541872</v>
      </c>
      <c r="X463" s="95">
        <v>220000</v>
      </c>
      <c r="Y463" s="81"/>
    </row>
    <row r="464" spans="1:25" ht="12.75" customHeight="1" x14ac:dyDescent="0.15">
      <c r="A464" s="20"/>
      <c r="B464" s="22"/>
      <c r="C464" s="22"/>
      <c r="D464" s="55"/>
      <c r="E464" s="56" t="s">
        <v>202</v>
      </c>
      <c r="F464" s="55"/>
      <c r="G464" s="91"/>
      <c r="H464" s="91"/>
      <c r="I464" s="91"/>
      <c r="J464" s="91"/>
      <c r="K464" s="91"/>
      <c r="L464" s="91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82"/>
    </row>
    <row r="465" spans="1:25" ht="12.75" customHeight="1" x14ac:dyDescent="0.15">
      <c r="A465" s="38" t="s">
        <v>334</v>
      </c>
      <c r="B465" s="39" t="s">
        <v>330</v>
      </c>
      <c r="C465" s="39" t="s">
        <v>200</v>
      </c>
      <c r="D465" s="39" t="s">
        <v>200</v>
      </c>
      <c r="E465" s="56" t="s">
        <v>335</v>
      </c>
      <c r="F465" s="55"/>
      <c r="G465" s="91"/>
      <c r="H465" s="91"/>
      <c r="I465" s="91"/>
      <c r="J465" s="91">
        <v>614126</v>
      </c>
      <c r="K465" s="91">
        <v>505672</v>
      </c>
      <c r="L465" s="91">
        <v>108454</v>
      </c>
      <c r="M465" s="95">
        <f>N465+O465</f>
        <v>761872</v>
      </c>
      <c r="N465" s="95">
        <v>541872</v>
      </c>
      <c r="O465" s="95">
        <v>220000</v>
      </c>
      <c r="P465" s="95">
        <f t="shared" si="47"/>
        <v>147746</v>
      </c>
      <c r="Q465" s="95">
        <f t="shared" ref="Q465" si="52">N465-K465</f>
        <v>36200</v>
      </c>
      <c r="R465" s="95">
        <f t="shared" ref="R465" si="53">O465-L465</f>
        <v>111546</v>
      </c>
      <c r="S465" s="95">
        <f>T465+U465</f>
        <v>761872</v>
      </c>
      <c r="T465" s="95">
        <v>541872</v>
      </c>
      <c r="U465" s="95">
        <v>220000</v>
      </c>
      <c r="V465" s="95">
        <f>W465+X465</f>
        <v>761872</v>
      </c>
      <c r="W465" s="95">
        <v>541872</v>
      </c>
      <c r="X465" s="95">
        <v>220000</v>
      </c>
      <c r="Y465" s="82"/>
    </row>
    <row r="466" spans="1:25" ht="12.75" customHeight="1" x14ac:dyDescent="0.15">
      <c r="A466" s="20"/>
      <c r="B466" s="22"/>
      <c r="C466" s="22"/>
      <c r="D466" s="55"/>
      <c r="E466" s="56" t="s">
        <v>5</v>
      </c>
      <c r="F466" s="55"/>
      <c r="G466" s="91"/>
      <c r="H466" s="91"/>
      <c r="I466" s="91"/>
      <c r="J466" s="91"/>
      <c r="K466" s="91"/>
      <c r="L466" s="91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82"/>
    </row>
    <row r="467" spans="1:25" s="6" customFormat="1" ht="46.5" customHeight="1" x14ac:dyDescent="0.15">
      <c r="A467" s="10"/>
      <c r="B467" s="11"/>
      <c r="C467" s="11"/>
      <c r="D467" s="45"/>
      <c r="E467" s="57" t="s">
        <v>705</v>
      </c>
      <c r="F467" s="60"/>
      <c r="G467" s="109"/>
      <c r="H467" s="109"/>
      <c r="I467" s="109"/>
      <c r="J467" s="91">
        <v>614126</v>
      </c>
      <c r="K467" s="91">
        <v>505672</v>
      </c>
      <c r="L467" s="91">
        <v>108454</v>
      </c>
      <c r="M467" s="95">
        <f>N467+O467</f>
        <v>761872</v>
      </c>
      <c r="N467" s="95">
        <v>541872</v>
      </c>
      <c r="O467" s="95">
        <v>220000</v>
      </c>
      <c r="P467" s="95">
        <f t="shared" si="47"/>
        <v>147746</v>
      </c>
      <c r="Q467" s="95">
        <f t="shared" ref="Q467" si="54">N467-K467</f>
        <v>36200</v>
      </c>
      <c r="R467" s="95">
        <f t="shared" ref="R467" si="55">O467-L467</f>
        <v>111546</v>
      </c>
      <c r="S467" s="95">
        <f>T467+U467</f>
        <v>761872</v>
      </c>
      <c r="T467" s="95">
        <v>541872</v>
      </c>
      <c r="U467" s="95">
        <v>220000</v>
      </c>
      <c r="V467" s="95">
        <f>W467+X467</f>
        <v>761872</v>
      </c>
      <c r="W467" s="95">
        <v>541872</v>
      </c>
      <c r="X467" s="95">
        <v>220000</v>
      </c>
      <c r="Y467" s="81"/>
    </row>
    <row r="468" spans="1:25" ht="12.75" customHeight="1" x14ac:dyDescent="0.15">
      <c r="A468" s="20"/>
      <c r="B468" s="22"/>
      <c r="C468" s="22"/>
      <c r="D468" s="55"/>
      <c r="E468" s="56" t="s">
        <v>423</v>
      </c>
      <c r="F468" s="39" t="s">
        <v>424</v>
      </c>
      <c r="G468" s="91"/>
      <c r="H468" s="91"/>
      <c r="I468" s="91"/>
      <c r="J468" s="91"/>
      <c r="K468" s="91"/>
      <c r="L468" s="91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82"/>
    </row>
    <row r="469" spans="1:25" ht="12.75" customHeight="1" x14ac:dyDescent="0.15">
      <c r="A469" s="20"/>
      <c r="B469" s="22"/>
      <c r="C469" s="22"/>
      <c r="D469" s="55"/>
      <c r="E469" s="56" t="s">
        <v>444</v>
      </c>
      <c r="F469" s="39" t="s">
        <v>445</v>
      </c>
      <c r="G469" s="91"/>
      <c r="H469" s="91"/>
      <c r="I469" s="91"/>
      <c r="J469" s="91"/>
      <c r="K469" s="91"/>
      <c r="L469" s="91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82"/>
    </row>
    <row r="470" spans="1:25" ht="12.75" customHeight="1" x14ac:dyDescent="0.15">
      <c r="A470" s="20"/>
      <c r="B470" s="22"/>
      <c r="C470" s="22"/>
      <c r="D470" s="55"/>
      <c r="E470" s="56" t="s">
        <v>458</v>
      </c>
      <c r="F470" s="39" t="s">
        <v>459</v>
      </c>
      <c r="G470" s="91"/>
      <c r="H470" s="91"/>
      <c r="I470" s="91"/>
      <c r="J470" s="91"/>
      <c r="K470" s="91"/>
      <c r="L470" s="91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82"/>
    </row>
    <row r="471" spans="1:25" s="6" customFormat="1" ht="46.5" customHeight="1" x14ac:dyDescent="0.15">
      <c r="A471" s="10"/>
      <c r="B471" s="11"/>
      <c r="C471" s="11"/>
      <c r="D471" s="45"/>
      <c r="E471" s="57" t="s">
        <v>706</v>
      </c>
      <c r="F471" s="60"/>
      <c r="G471" s="109"/>
      <c r="H471" s="109"/>
      <c r="I471" s="109"/>
      <c r="J471" s="109"/>
      <c r="K471" s="109"/>
      <c r="L471" s="109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81"/>
    </row>
    <row r="472" spans="1:25" ht="12.75" customHeight="1" x14ac:dyDescent="0.15">
      <c r="A472" s="20"/>
      <c r="B472" s="22"/>
      <c r="C472" s="22"/>
      <c r="D472" s="55"/>
      <c r="E472" s="56" t="s">
        <v>444</v>
      </c>
      <c r="F472" s="39" t="s">
        <v>445</v>
      </c>
      <c r="G472" s="91"/>
      <c r="H472" s="91"/>
      <c r="I472" s="91"/>
      <c r="J472" s="91"/>
      <c r="K472" s="91"/>
      <c r="L472" s="91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82"/>
    </row>
    <row r="473" spans="1:25" ht="12.75" customHeight="1" x14ac:dyDescent="0.15">
      <c r="A473" s="20"/>
      <c r="B473" s="22"/>
      <c r="C473" s="22"/>
      <c r="D473" s="55"/>
      <c r="E473" s="56" t="s">
        <v>534</v>
      </c>
      <c r="F473" s="39" t="s">
        <v>535</v>
      </c>
      <c r="G473" s="91"/>
      <c r="H473" s="91"/>
      <c r="I473" s="91"/>
      <c r="J473" s="91"/>
      <c r="K473" s="91"/>
      <c r="L473" s="91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82"/>
    </row>
    <row r="474" spans="1:25" s="6" customFormat="1" ht="46.5" customHeight="1" x14ac:dyDescent="0.15">
      <c r="A474" s="10"/>
      <c r="B474" s="11"/>
      <c r="C474" s="11"/>
      <c r="D474" s="45"/>
      <c r="E474" s="57" t="s">
        <v>707</v>
      </c>
      <c r="F474" s="60"/>
      <c r="G474" s="109"/>
      <c r="H474" s="109"/>
      <c r="I474" s="109"/>
      <c r="J474" s="109"/>
      <c r="K474" s="109"/>
      <c r="L474" s="109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81"/>
    </row>
    <row r="475" spans="1:25" ht="12.75" customHeight="1" x14ac:dyDescent="0.15">
      <c r="A475" s="20"/>
      <c r="B475" s="22"/>
      <c r="C475" s="22"/>
      <c r="D475" s="55"/>
      <c r="E475" s="56" t="s">
        <v>458</v>
      </c>
      <c r="F475" s="39" t="s">
        <v>459</v>
      </c>
      <c r="G475" s="91"/>
      <c r="H475" s="91"/>
      <c r="I475" s="91"/>
      <c r="J475" s="91">
        <v>505672</v>
      </c>
      <c r="K475" s="91">
        <v>505672</v>
      </c>
      <c r="L475" s="91"/>
      <c r="M475" s="95">
        <v>541872</v>
      </c>
      <c r="N475" s="95">
        <v>541872</v>
      </c>
      <c r="O475" s="95"/>
      <c r="P475" s="95">
        <f t="shared" si="47"/>
        <v>36200</v>
      </c>
      <c r="Q475" s="95">
        <f t="shared" ref="Q475" si="56">N475-K475</f>
        <v>36200</v>
      </c>
      <c r="R475" s="95">
        <f t="shared" ref="R475" si="57">O475-L475</f>
        <v>0</v>
      </c>
      <c r="S475" s="95">
        <v>541872</v>
      </c>
      <c r="T475" s="95">
        <v>541872</v>
      </c>
      <c r="U475" s="95"/>
      <c r="V475" s="95">
        <v>541872</v>
      </c>
      <c r="W475" s="95">
        <v>541872</v>
      </c>
      <c r="X475" s="95"/>
      <c r="Y475" s="82"/>
    </row>
    <row r="476" spans="1:25" ht="12.75" customHeight="1" x14ac:dyDescent="0.15">
      <c r="A476" s="38" t="s">
        <v>336</v>
      </c>
      <c r="B476" s="39" t="s">
        <v>330</v>
      </c>
      <c r="C476" s="39" t="s">
        <v>200</v>
      </c>
      <c r="D476" s="39" t="s">
        <v>224</v>
      </c>
      <c r="E476" s="56" t="s">
        <v>337</v>
      </c>
      <c r="F476" s="55"/>
      <c r="G476" s="91"/>
      <c r="H476" s="91"/>
      <c r="I476" s="91"/>
      <c r="J476" s="91"/>
      <c r="K476" s="91"/>
      <c r="L476" s="91"/>
      <c r="M476" s="95"/>
      <c r="N476" s="95"/>
      <c r="O476" s="95"/>
      <c r="P476" s="95">
        <f t="shared" si="47"/>
        <v>0</v>
      </c>
      <c r="Q476" s="95"/>
      <c r="R476" s="95"/>
      <c r="S476" s="95"/>
      <c r="T476" s="95"/>
      <c r="U476" s="95"/>
      <c r="V476" s="95"/>
      <c r="W476" s="95"/>
      <c r="X476" s="95"/>
      <c r="Y476" s="82"/>
    </row>
    <row r="477" spans="1:25" ht="12.75" customHeight="1" x14ac:dyDescent="0.15">
      <c r="A477" s="20"/>
      <c r="B477" s="22"/>
      <c r="C477" s="22"/>
      <c r="D477" s="55"/>
      <c r="E477" s="56" t="s">
        <v>5</v>
      </c>
      <c r="F477" s="55"/>
      <c r="G477" s="91"/>
      <c r="H477" s="91"/>
      <c r="I477" s="91"/>
      <c r="J477" s="91"/>
      <c r="K477" s="91"/>
      <c r="L477" s="91"/>
      <c r="M477" s="95"/>
      <c r="N477" s="95"/>
      <c r="O477" s="95"/>
      <c r="P477" s="95">
        <f t="shared" si="47"/>
        <v>0</v>
      </c>
      <c r="Q477" s="95"/>
      <c r="R477" s="95"/>
      <c r="S477" s="95"/>
      <c r="T477" s="95"/>
      <c r="U477" s="95"/>
      <c r="V477" s="95"/>
      <c r="W477" s="95"/>
      <c r="X477" s="95"/>
      <c r="Y477" s="82"/>
    </row>
    <row r="478" spans="1:25" s="6" customFormat="1" ht="46.5" customHeight="1" x14ac:dyDescent="0.15">
      <c r="A478" s="10"/>
      <c r="B478" s="11"/>
      <c r="C478" s="11"/>
      <c r="D478" s="45"/>
      <c r="E478" s="57" t="s">
        <v>708</v>
      </c>
      <c r="F478" s="60"/>
      <c r="G478" s="109"/>
      <c r="H478" s="109"/>
      <c r="I478" s="109"/>
      <c r="J478" s="109"/>
      <c r="K478" s="109"/>
      <c r="L478" s="109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81"/>
    </row>
    <row r="479" spans="1:25" ht="12.75" customHeight="1" x14ac:dyDescent="0.15">
      <c r="A479" s="20"/>
      <c r="B479" s="22"/>
      <c r="C479" s="22"/>
      <c r="D479" s="55"/>
      <c r="E479" s="56" t="s">
        <v>458</v>
      </c>
      <c r="F479" s="39" t="s">
        <v>459</v>
      </c>
      <c r="G479" s="91"/>
      <c r="H479" s="91"/>
      <c r="I479" s="91"/>
      <c r="J479" s="91"/>
      <c r="K479" s="91"/>
      <c r="L479" s="91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82"/>
    </row>
    <row r="480" spans="1:25" s="6" customFormat="1" ht="46.5" customHeight="1" x14ac:dyDescent="0.15">
      <c r="A480" s="10" t="s">
        <v>338</v>
      </c>
      <c r="B480" s="11" t="s">
        <v>330</v>
      </c>
      <c r="C480" s="11" t="s">
        <v>224</v>
      </c>
      <c r="D480" s="45" t="s">
        <v>197</v>
      </c>
      <c r="E480" s="57" t="s">
        <v>339</v>
      </c>
      <c r="F480" s="60"/>
      <c r="G480" s="109"/>
      <c r="H480" s="109"/>
      <c r="I480" s="109"/>
      <c r="J480" s="109"/>
      <c r="K480" s="109"/>
      <c r="L480" s="109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81"/>
    </row>
    <row r="481" spans="1:25" ht="12.75" customHeight="1" x14ac:dyDescent="0.15">
      <c r="A481" s="20"/>
      <c r="B481" s="22"/>
      <c r="C481" s="22"/>
      <c r="D481" s="55"/>
      <c r="E481" s="56" t="s">
        <v>202</v>
      </c>
      <c r="F481" s="55"/>
      <c r="G481" s="91"/>
      <c r="H481" s="91"/>
      <c r="I481" s="91"/>
      <c r="J481" s="91"/>
      <c r="K481" s="91"/>
      <c r="L481" s="91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82"/>
    </row>
    <row r="482" spans="1:25" ht="12.75" customHeight="1" x14ac:dyDescent="0.15">
      <c r="A482" s="38" t="s">
        <v>340</v>
      </c>
      <c r="B482" s="39" t="s">
        <v>330</v>
      </c>
      <c r="C482" s="39" t="s">
        <v>224</v>
      </c>
      <c r="D482" s="39" t="s">
        <v>200</v>
      </c>
      <c r="E482" s="56" t="s">
        <v>341</v>
      </c>
      <c r="F482" s="55"/>
      <c r="G482" s="91"/>
      <c r="H482" s="91"/>
      <c r="I482" s="91"/>
      <c r="J482" s="91"/>
      <c r="K482" s="91"/>
      <c r="L482" s="91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82"/>
    </row>
    <row r="483" spans="1:25" ht="12.75" customHeight="1" x14ac:dyDescent="0.15">
      <c r="A483" s="20"/>
      <c r="B483" s="22"/>
      <c r="C483" s="22"/>
      <c r="D483" s="55"/>
      <c r="E483" s="56" t="s">
        <v>5</v>
      </c>
      <c r="F483" s="55"/>
      <c r="G483" s="91"/>
      <c r="H483" s="91"/>
      <c r="I483" s="91"/>
      <c r="J483" s="91"/>
      <c r="K483" s="91"/>
      <c r="L483" s="91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82"/>
    </row>
    <row r="484" spans="1:25" s="6" customFormat="1" ht="46.5" customHeight="1" x14ac:dyDescent="0.15">
      <c r="A484" s="10"/>
      <c r="B484" s="11"/>
      <c r="C484" s="11"/>
      <c r="D484" s="45"/>
      <c r="E484" s="57" t="s">
        <v>708</v>
      </c>
      <c r="F484" s="60"/>
      <c r="G484" s="109"/>
      <c r="H484" s="109"/>
      <c r="I484" s="109"/>
      <c r="J484" s="109"/>
      <c r="K484" s="109"/>
      <c r="L484" s="109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81"/>
    </row>
    <row r="485" spans="1:25" ht="12.75" customHeight="1" x14ac:dyDescent="0.15">
      <c r="A485" s="20"/>
      <c r="B485" s="22"/>
      <c r="C485" s="22"/>
      <c r="D485" s="55"/>
      <c r="E485" s="56" t="s">
        <v>458</v>
      </c>
      <c r="F485" s="39" t="s">
        <v>459</v>
      </c>
      <c r="G485" s="91"/>
      <c r="H485" s="91"/>
      <c r="I485" s="91"/>
      <c r="J485" s="91"/>
      <c r="K485" s="91"/>
      <c r="L485" s="91"/>
      <c r="M485" s="95"/>
      <c r="N485" s="95"/>
      <c r="O485" s="95"/>
      <c r="P485" s="95">
        <f t="shared" si="47"/>
        <v>0</v>
      </c>
      <c r="Q485" s="95"/>
      <c r="R485" s="95"/>
      <c r="S485" s="95"/>
      <c r="T485" s="95"/>
      <c r="U485" s="95"/>
      <c r="V485" s="95"/>
      <c r="W485" s="95"/>
      <c r="X485" s="95"/>
      <c r="Y485" s="82"/>
    </row>
    <row r="486" spans="1:25" ht="12.75" customHeight="1" x14ac:dyDescent="0.15">
      <c r="A486" s="38" t="s">
        <v>342</v>
      </c>
      <c r="B486" s="39" t="s">
        <v>330</v>
      </c>
      <c r="C486" s="39" t="s">
        <v>224</v>
      </c>
      <c r="D486" s="39" t="s">
        <v>224</v>
      </c>
      <c r="E486" s="56" t="s">
        <v>343</v>
      </c>
      <c r="F486" s="55"/>
      <c r="G486" s="91"/>
      <c r="H486" s="91"/>
      <c r="I486" s="91"/>
      <c r="J486" s="91"/>
      <c r="K486" s="91"/>
      <c r="L486" s="91"/>
      <c r="M486" s="95"/>
      <c r="N486" s="95"/>
      <c r="O486" s="95"/>
      <c r="P486" s="95">
        <f t="shared" si="47"/>
        <v>0</v>
      </c>
      <c r="Q486" s="95"/>
      <c r="R486" s="95"/>
      <c r="S486" s="95"/>
      <c r="T486" s="95"/>
      <c r="U486" s="95"/>
      <c r="V486" s="95"/>
      <c r="W486" s="95"/>
      <c r="X486" s="95"/>
      <c r="Y486" s="82"/>
    </row>
    <row r="487" spans="1:25" ht="12.75" customHeight="1" x14ac:dyDescent="0.15">
      <c r="A487" s="20"/>
      <c r="B487" s="22"/>
      <c r="C487" s="22"/>
      <c r="D487" s="55"/>
      <c r="E487" s="56" t="s">
        <v>5</v>
      </c>
      <c r="F487" s="55"/>
      <c r="G487" s="91"/>
      <c r="H487" s="91"/>
      <c r="I487" s="91"/>
      <c r="J487" s="91"/>
      <c r="K487" s="91"/>
      <c r="L487" s="91"/>
      <c r="M487" s="95"/>
      <c r="N487" s="95"/>
      <c r="O487" s="95"/>
      <c r="P487" s="95">
        <f t="shared" si="47"/>
        <v>0</v>
      </c>
      <c r="Q487" s="95"/>
      <c r="R487" s="95"/>
      <c r="S487" s="95"/>
      <c r="T487" s="95"/>
      <c r="U487" s="95"/>
      <c r="V487" s="95"/>
      <c r="W487" s="95"/>
      <c r="X487" s="95"/>
      <c r="Y487" s="82"/>
    </row>
    <row r="488" spans="1:25" s="6" customFormat="1" ht="46.5" customHeight="1" x14ac:dyDescent="0.15">
      <c r="A488" s="10"/>
      <c r="B488" s="11"/>
      <c r="C488" s="11"/>
      <c r="D488" s="45"/>
      <c r="E488" s="57" t="s">
        <v>708</v>
      </c>
      <c r="F488" s="60"/>
      <c r="G488" s="109"/>
      <c r="H488" s="109"/>
      <c r="I488" s="109"/>
      <c r="J488" s="109"/>
      <c r="K488" s="109"/>
      <c r="L488" s="109"/>
      <c r="M488" s="95"/>
      <c r="N488" s="95"/>
      <c r="O488" s="95"/>
      <c r="P488" s="95">
        <f t="shared" si="47"/>
        <v>0</v>
      </c>
      <c r="Q488" s="95"/>
      <c r="R488" s="95"/>
      <c r="S488" s="95"/>
      <c r="T488" s="95"/>
      <c r="U488" s="95"/>
      <c r="V488" s="95"/>
      <c r="W488" s="95"/>
      <c r="X488" s="95"/>
      <c r="Y488" s="81"/>
    </row>
    <row r="489" spans="1:25" ht="12.75" customHeight="1" x14ac:dyDescent="0.15">
      <c r="A489" s="20"/>
      <c r="B489" s="22"/>
      <c r="C489" s="22"/>
      <c r="D489" s="55"/>
      <c r="E489" s="56" t="s">
        <v>458</v>
      </c>
      <c r="F489" s="39" t="s">
        <v>459</v>
      </c>
      <c r="G489" s="91"/>
      <c r="H489" s="91"/>
      <c r="I489" s="91"/>
      <c r="J489" s="91"/>
      <c r="K489" s="91"/>
      <c r="L489" s="91"/>
      <c r="M489" s="95"/>
      <c r="N489" s="95"/>
      <c r="O489" s="95"/>
      <c r="P489" s="95">
        <f t="shared" si="47"/>
        <v>0</v>
      </c>
      <c r="Q489" s="95"/>
      <c r="R489" s="95"/>
      <c r="S489" s="95"/>
      <c r="T489" s="95"/>
      <c r="U489" s="95"/>
      <c r="V489" s="95"/>
      <c r="W489" s="95"/>
      <c r="X489" s="95"/>
      <c r="Y489" s="82"/>
    </row>
    <row r="490" spans="1:25" s="6" customFormat="1" ht="46.5" customHeight="1" x14ac:dyDescent="0.15">
      <c r="A490" s="10" t="s">
        <v>344</v>
      </c>
      <c r="B490" s="11" t="s">
        <v>330</v>
      </c>
      <c r="C490" s="11" t="s">
        <v>213</v>
      </c>
      <c r="D490" s="45" t="s">
        <v>197</v>
      </c>
      <c r="E490" s="57" t="s">
        <v>345</v>
      </c>
      <c r="F490" s="60"/>
      <c r="G490" s="104">
        <v>145153.60000000001</v>
      </c>
      <c r="H490" s="104">
        <v>145153.60000000001</v>
      </c>
      <c r="I490" s="109"/>
      <c r="J490" s="109">
        <v>151905.9</v>
      </c>
      <c r="K490" s="109">
        <v>151905.9</v>
      </c>
      <c r="L490" s="109"/>
      <c r="M490" s="89">
        <v>156960</v>
      </c>
      <c r="N490" s="89">
        <v>156960</v>
      </c>
      <c r="O490" s="95"/>
      <c r="P490" s="89">
        <f t="shared" si="47"/>
        <v>5054.1000000000058</v>
      </c>
      <c r="Q490" s="89">
        <f t="shared" ref="Q490" si="58">N490-K490</f>
        <v>5054.1000000000058</v>
      </c>
      <c r="R490" s="95">
        <f t="shared" ref="R490" si="59">O490-L490</f>
        <v>0</v>
      </c>
      <c r="S490" s="89">
        <v>156960</v>
      </c>
      <c r="T490" s="89">
        <v>156960</v>
      </c>
      <c r="U490" s="95"/>
      <c r="V490" s="89">
        <v>156960</v>
      </c>
      <c r="W490" s="89">
        <v>156960</v>
      </c>
      <c r="X490" s="95"/>
      <c r="Y490" s="81"/>
    </row>
    <row r="491" spans="1:25" ht="12.75" customHeight="1" x14ac:dyDescent="0.15">
      <c r="A491" s="20"/>
      <c r="B491" s="22"/>
      <c r="C491" s="22"/>
      <c r="D491" s="55"/>
      <c r="E491" s="56" t="s">
        <v>202</v>
      </c>
      <c r="F491" s="55"/>
      <c r="G491" s="91"/>
      <c r="H491" s="91"/>
      <c r="I491" s="91"/>
      <c r="J491" s="91"/>
      <c r="K491" s="91"/>
      <c r="L491" s="91"/>
      <c r="M491" s="95"/>
      <c r="N491" s="95"/>
      <c r="O491" s="95"/>
      <c r="P491" s="95">
        <f t="shared" si="47"/>
        <v>0</v>
      </c>
      <c r="Q491" s="95"/>
      <c r="R491" s="95"/>
      <c r="S491" s="95"/>
      <c r="T491" s="95"/>
      <c r="U491" s="95"/>
      <c r="V491" s="95"/>
      <c r="W491" s="95"/>
      <c r="X491" s="95"/>
      <c r="Y491" s="82"/>
    </row>
    <row r="492" spans="1:25" ht="12.75" customHeight="1" x14ac:dyDescent="0.15">
      <c r="A492" s="38" t="s">
        <v>346</v>
      </c>
      <c r="B492" s="39" t="s">
        <v>330</v>
      </c>
      <c r="C492" s="39" t="s">
        <v>213</v>
      </c>
      <c r="D492" s="39" t="s">
        <v>200</v>
      </c>
      <c r="E492" s="56" t="s">
        <v>347</v>
      </c>
      <c r="F492" s="55"/>
      <c r="G492" s="101">
        <v>145153.60000000001</v>
      </c>
      <c r="H492" s="101">
        <v>145153.60000000001</v>
      </c>
      <c r="I492" s="91"/>
      <c r="J492" s="91">
        <v>151905.9</v>
      </c>
      <c r="K492" s="91">
        <v>151905.9</v>
      </c>
      <c r="L492" s="91"/>
      <c r="M492" s="95">
        <v>156960</v>
      </c>
      <c r="N492" s="95">
        <v>156960</v>
      </c>
      <c r="O492" s="95"/>
      <c r="P492" s="95">
        <f t="shared" si="47"/>
        <v>5054.1000000000058</v>
      </c>
      <c r="Q492" s="95">
        <f t="shared" ref="Q492" si="60">N492-K492</f>
        <v>5054.1000000000058</v>
      </c>
      <c r="R492" s="95">
        <f t="shared" ref="R492" si="61">O492-L492</f>
        <v>0</v>
      </c>
      <c r="S492" s="95">
        <v>156960</v>
      </c>
      <c r="T492" s="95">
        <v>156960</v>
      </c>
      <c r="U492" s="95"/>
      <c r="V492" s="95">
        <v>156960</v>
      </c>
      <c r="W492" s="95">
        <v>156960</v>
      </c>
      <c r="X492" s="95"/>
      <c r="Y492" s="82"/>
    </row>
    <row r="493" spans="1:25" ht="12.75" customHeight="1" x14ac:dyDescent="0.15">
      <c r="A493" s="20"/>
      <c r="B493" s="22"/>
      <c r="C493" s="22"/>
      <c r="D493" s="55"/>
      <c r="E493" s="56" t="s">
        <v>5</v>
      </c>
      <c r="F493" s="55"/>
      <c r="G493" s="91"/>
      <c r="H493" s="91"/>
      <c r="I493" s="91"/>
      <c r="J493" s="91"/>
      <c r="K493" s="91"/>
      <c r="L493" s="91"/>
      <c r="M493" s="95"/>
      <c r="N493" s="95"/>
      <c r="O493" s="95"/>
      <c r="P493" s="95">
        <f t="shared" si="47"/>
        <v>0</v>
      </c>
      <c r="Q493" s="95"/>
      <c r="R493" s="95"/>
      <c r="S493" s="95"/>
      <c r="T493" s="95"/>
      <c r="U493" s="95"/>
      <c r="V493" s="95"/>
      <c r="W493" s="95"/>
      <c r="X493" s="95"/>
      <c r="Y493" s="82"/>
    </row>
    <row r="494" spans="1:25" s="6" customFormat="1" ht="46.5" customHeight="1" x14ac:dyDescent="0.15">
      <c r="A494" s="10"/>
      <c r="B494" s="11"/>
      <c r="C494" s="11"/>
      <c r="D494" s="45"/>
      <c r="E494" s="57" t="s">
        <v>709</v>
      </c>
      <c r="F494" s="60"/>
      <c r="G494" s="101">
        <v>145153.60000000001</v>
      </c>
      <c r="H494" s="101">
        <v>145153.60000000001</v>
      </c>
      <c r="I494" s="109"/>
      <c r="J494" s="109"/>
      <c r="K494" s="109"/>
      <c r="L494" s="109"/>
      <c r="M494" s="95"/>
      <c r="N494" s="95"/>
      <c r="O494" s="95"/>
      <c r="P494" s="95">
        <f t="shared" si="47"/>
        <v>0</v>
      </c>
      <c r="Q494" s="95"/>
      <c r="R494" s="95"/>
      <c r="S494" s="95"/>
      <c r="T494" s="95"/>
      <c r="U494" s="95"/>
      <c r="V494" s="95"/>
      <c r="W494" s="95"/>
      <c r="X494" s="95"/>
      <c r="Y494" s="81"/>
    </row>
    <row r="495" spans="1:25" ht="12.75" customHeight="1" x14ac:dyDescent="0.15">
      <c r="A495" s="20"/>
      <c r="B495" s="22"/>
      <c r="C495" s="22"/>
      <c r="D495" s="55"/>
      <c r="E495" s="56" t="s">
        <v>458</v>
      </c>
      <c r="F495" s="39" t="s">
        <v>459</v>
      </c>
      <c r="G495" s="101">
        <v>145153.60000000001</v>
      </c>
      <c r="H495" s="101">
        <v>145153.60000000001</v>
      </c>
      <c r="I495" s="91"/>
      <c r="J495" s="91">
        <v>151905.9</v>
      </c>
      <c r="K495" s="91">
        <v>151905.9</v>
      </c>
      <c r="L495" s="91"/>
      <c r="M495" s="95">
        <v>156960</v>
      </c>
      <c r="N495" s="95">
        <v>156960</v>
      </c>
      <c r="O495" s="95"/>
      <c r="P495" s="95">
        <f t="shared" si="47"/>
        <v>5054.1000000000058</v>
      </c>
      <c r="Q495" s="95">
        <f t="shared" ref="Q495" si="62">N495-K495</f>
        <v>5054.1000000000058</v>
      </c>
      <c r="R495" s="95">
        <f t="shared" ref="R495" si="63">O495-L495</f>
        <v>0</v>
      </c>
      <c r="S495" s="95">
        <v>156960</v>
      </c>
      <c r="T495" s="95">
        <v>156960</v>
      </c>
      <c r="U495" s="95"/>
      <c r="V495" s="95">
        <v>156960</v>
      </c>
      <c r="W495" s="95">
        <v>156960</v>
      </c>
      <c r="X495" s="95"/>
      <c r="Y495" s="82"/>
    </row>
    <row r="496" spans="1:25" s="6" customFormat="1" ht="46.5" customHeight="1" x14ac:dyDescent="0.15">
      <c r="A496" s="10"/>
      <c r="B496" s="11"/>
      <c r="C496" s="11"/>
      <c r="D496" s="45"/>
      <c r="E496" s="57" t="s">
        <v>710</v>
      </c>
      <c r="F496" s="60"/>
      <c r="G496" s="109"/>
      <c r="H496" s="109"/>
      <c r="I496" s="109"/>
      <c r="J496" s="109"/>
      <c r="K496" s="109"/>
      <c r="L496" s="109"/>
      <c r="M496" s="95"/>
      <c r="N496" s="95"/>
      <c r="O496" s="95"/>
      <c r="P496" s="95">
        <f t="shared" si="47"/>
        <v>0</v>
      </c>
      <c r="Q496" s="95"/>
      <c r="R496" s="95"/>
      <c r="S496" s="95"/>
      <c r="T496" s="95"/>
      <c r="U496" s="95"/>
      <c r="V496" s="95"/>
      <c r="W496" s="95"/>
      <c r="X496" s="95"/>
      <c r="Y496" s="81"/>
    </row>
    <row r="497" spans="1:25" ht="12.75" customHeight="1" x14ac:dyDescent="0.15">
      <c r="A497" s="20"/>
      <c r="B497" s="22"/>
      <c r="C497" s="22"/>
      <c r="D497" s="55"/>
      <c r="E497" s="56" t="s">
        <v>534</v>
      </c>
      <c r="F497" s="39" t="s">
        <v>535</v>
      </c>
      <c r="G497" s="91"/>
      <c r="H497" s="91"/>
      <c r="I497" s="91"/>
      <c r="J497" s="91"/>
      <c r="K497" s="91"/>
      <c r="L497" s="91"/>
      <c r="M497" s="95"/>
      <c r="N497" s="95"/>
      <c r="O497" s="95"/>
      <c r="P497" s="95">
        <f t="shared" si="47"/>
        <v>0</v>
      </c>
      <c r="Q497" s="95"/>
      <c r="R497" s="95"/>
      <c r="S497" s="95"/>
      <c r="T497" s="95"/>
      <c r="U497" s="95"/>
      <c r="V497" s="95"/>
      <c r="W497" s="95"/>
      <c r="X497" s="95"/>
      <c r="Y497" s="82"/>
    </row>
    <row r="498" spans="1:25" s="6" customFormat="1" ht="46.5" customHeight="1" x14ac:dyDescent="0.15">
      <c r="A498" s="10"/>
      <c r="B498" s="11"/>
      <c r="C498" s="11"/>
      <c r="D498" s="45"/>
      <c r="E498" s="57" t="s">
        <v>711</v>
      </c>
      <c r="F498" s="60"/>
      <c r="G498" s="109"/>
      <c r="H498" s="109"/>
      <c r="I498" s="109"/>
      <c r="J498" s="109"/>
      <c r="K498" s="109"/>
      <c r="L498" s="109"/>
      <c r="M498" s="95"/>
      <c r="N498" s="95"/>
      <c r="O498" s="95"/>
      <c r="P498" s="95">
        <f t="shared" si="47"/>
        <v>0</v>
      </c>
      <c r="Q498" s="95"/>
      <c r="R498" s="95"/>
      <c r="S498" s="95"/>
      <c r="T498" s="95"/>
      <c r="U498" s="95"/>
      <c r="V498" s="95"/>
      <c r="W498" s="95"/>
      <c r="X498" s="95"/>
      <c r="Y498" s="81"/>
    </row>
    <row r="499" spans="1:25" ht="12.75" customHeight="1" x14ac:dyDescent="0.15">
      <c r="A499" s="20"/>
      <c r="B499" s="22"/>
      <c r="C499" s="22"/>
      <c r="D499" s="55"/>
      <c r="E499" s="56" t="s">
        <v>458</v>
      </c>
      <c r="F499" s="39" t="s">
        <v>459</v>
      </c>
      <c r="G499" s="91"/>
      <c r="H499" s="91"/>
      <c r="I499" s="91"/>
      <c r="J499" s="91"/>
      <c r="K499" s="91"/>
      <c r="L499" s="91"/>
      <c r="M499" s="95"/>
      <c r="N499" s="95"/>
      <c r="O499" s="95"/>
      <c r="P499" s="95">
        <f t="shared" si="47"/>
        <v>0</v>
      </c>
      <c r="Q499" s="95"/>
      <c r="R499" s="95"/>
      <c r="S499" s="95"/>
      <c r="T499" s="95"/>
      <c r="U499" s="95"/>
      <c r="V499" s="95"/>
      <c r="W499" s="95"/>
      <c r="X499" s="95"/>
      <c r="Y499" s="82"/>
    </row>
    <row r="500" spans="1:25" s="6" customFormat="1" ht="46.5" customHeight="1" x14ac:dyDescent="0.15">
      <c r="A500" s="10"/>
      <c r="B500" s="11"/>
      <c r="C500" s="11"/>
      <c r="D500" s="45"/>
      <c r="E500" s="57" t="s">
        <v>712</v>
      </c>
      <c r="F500" s="60"/>
      <c r="G500" s="109"/>
      <c r="H500" s="109"/>
      <c r="I500" s="109"/>
      <c r="J500" s="109"/>
      <c r="K500" s="109"/>
      <c r="L500" s="109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81"/>
    </row>
    <row r="501" spans="1:25" ht="12.75" customHeight="1" x14ac:dyDescent="0.15">
      <c r="A501" s="20"/>
      <c r="B501" s="22"/>
      <c r="C501" s="22"/>
      <c r="D501" s="55"/>
      <c r="E501" s="56" t="s">
        <v>458</v>
      </c>
      <c r="F501" s="39" t="s">
        <v>459</v>
      </c>
      <c r="G501" s="91"/>
      <c r="H501" s="91"/>
      <c r="I501" s="91"/>
      <c r="J501" s="91"/>
      <c r="K501" s="91"/>
      <c r="L501" s="91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82"/>
    </row>
    <row r="502" spans="1:25" s="6" customFormat="1" ht="46.5" customHeight="1" x14ac:dyDescent="0.15">
      <c r="A502" s="10"/>
      <c r="B502" s="11"/>
      <c r="C502" s="11"/>
      <c r="D502" s="45"/>
      <c r="E502" s="57" t="s">
        <v>713</v>
      </c>
      <c r="F502" s="60"/>
      <c r="G502" s="109"/>
      <c r="H502" s="109"/>
      <c r="I502" s="109"/>
      <c r="J502" s="109"/>
      <c r="K502" s="109"/>
      <c r="L502" s="109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81"/>
    </row>
    <row r="503" spans="1:25" ht="12.75" customHeight="1" x14ac:dyDescent="0.15">
      <c r="A503" s="20"/>
      <c r="B503" s="22"/>
      <c r="C503" s="22"/>
      <c r="D503" s="55"/>
      <c r="E503" s="56" t="s">
        <v>524</v>
      </c>
      <c r="F503" s="39" t="s">
        <v>523</v>
      </c>
      <c r="G503" s="91"/>
      <c r="H503" s="91"/>
      <c r="I503" s="91"/>
      <c r="J503" s="91"/>
      <c r="K503" s="91"/>
      <c r="L503" s="91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82"/>
    </row>
    <row r="504" spans="1:25" ht="12.75" customHeight="1" x14ac:dyDescent="0.15">
      <c r="A504" s="20"/>
      <c r="B504" s="22"/>
      <c r="C504" s="22"/>
      <c r="D504" s="55"/>
      <c r="E504" s="56" t="s">
        <v>526</v>
      </c>
      <c r="F504" s="39" t="s">
        <v>525</v>
      </c>
      <c r="G504" s="91"/>
      <c r="H504" s="91"/>
      <c r="I504" s="91"/>
      <c r="J504" s="91"/>
      <c r="K504" s="91"/>
      <c r="L504" s="91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82"/>
    </row>
    <row r="505" spans="1:25" s="6" customFormat="1" ht="46.5" customHeight="1" x14ac:dyDescent="0.15">
      <c r="A505" s="10"/>
      <c r="B505" s="11"/>
      <c r="C505" s="11"/>
      <c r="D505" s="45"/>
      <c r="E505" s="57" t="s">
        <v>714</v>
      </c>
      <c r="F505" s="60"/>
      <c r="G505" s="109"/>
      <c r="H505" s="109"/>
      <c r="I505" s="109"/>
      <c r="J505" s="109"/>
      <c r="K505" s="109"/>
      <c r="L505" s="109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81"/>
    </row>
    <row r="506" spans="1:25" ht="12.75" customHeight="1" x14ac:dyDescent="0.15">
      <c r="A506" s="20"/>
      <c r="B506" s="22"/>
      <c r="C506" s="22"/>
      <c r="D506" s="55"/>
      <c r="E506" s="56" t="s">
        <v>476</v>
      </c>
      <c r="F506" s="39" t="s">
        <v>477</v>
      </c>
      <c r="G506" s="91"/>
      <c r="H506" s="91"/>
      <c r="I506" s="91"/>
      <c r="J506" s="91"/>
      <c r="K506" s="91"/>
      <c r="L506" s="91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82"/>
    </row>
    <row r="507" spans="1:25" s="6" customFormat="1" ht="46.5" customHeight="1" x14ac:dyDescent="0.15">
      <c r="A507" s="10" t="s">
        <v>348</v>
      </c>
      <c r="B507" s="11" t="s">
        <v>330</v>
      </c>
      <c r="C507" s="11" t="s">
        <v>217</v>
      </c>
      <c r="D507" s="45" t="s">
        <v>197</v>
      </c>
      <c r="E507" s="57" t="s">
        <v>349</v>
      </c>
      <c r="F507" s="60"/>
      <c r="G507" s="109"/>
      <c r="H507" s="109"/>
      <c r="I507" s="109"/>
      <c r="J507" s="109"/>
      <c r="K507" s="109"/>
      <c r="L507" s="109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81"/>
    </row>
    <row r="508" spans="1:25" ht="12.75" customHeight="1" x14ac:dyDescent="0.15">
      <c r="A508" s="20"/>
      <c r="B508" s="22"/>
      <c r="C508" s="22"/>
      <c r="D508" s="55"/>
      <c r="E508" s="56" t="s">
        <v>202</v>
      </c>
      <c r="F508" s="55"/>
      <c r="G508" s="91"/>
      <c r="H508" s="91"/>
      <c r="I508" s="91"/>
      <c r="J508" s="91"/>
      <c r="K508" s="91"/>
      <c r="L508" s="91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82"/>
    </row>
    <row r="509" spans="1:25" ht="12.75" customHeight="1" x14ac:dyDescent="0.15">
      <c r="A509" s="38" t="s">
        <v>350</v>
      </c>
      <c r="B509" s="39" t="s">
        <v>330</v>
      </c>
      <c r="C509" s="39" t="s">
        <v>217</v>
      </c>
      <c r="D509" s="39" t="s">
        <v>200</v>
      </c>
      <c r="E509" s="56" t="s">
        <v>349</v>
      </c>
      <c r="F509" s="55"/>
      <c r="G509" s="91"/>
      <c r="H509" s="91"/>
      <c r="I509" s="91"/>
      <c r="J509" s="91"/>
      <c r="K509" s="91"/>
      <c r="L509" s="91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82"/>
    </row>
    <row r="510" spans="1:25" ht="12.75" customHeight="1" x14ac:dyDescent="0.15">
      <c r="A510" s="20"/>
      <c r="B510" s="22"/>
      <c r="C510" s="22"/>
      <c r="D510" s="55"/>
      <c r="E510" s="56" t="s">
        <v>5</v>
      </c>
      <c r="F510" s="55"/>
      <c r="G510" s="91"/>
      <c r="H510" s="91"/>
      <c r="I510" s="91"/>
      <c r="J510" s="91"/>
      <c r="K510" s="91"/>
      <c r="L510" s="91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82"/>
    </row>
    <row r="511" spans="1:25" s="6" customFormat="1" ht="46.5" customHeight="1" x14ac:dyDescent="0.15">
      <c r="A511" s="10"/>
      <c r="B511" s="11"/>
      <c r="C511" s="11"/>
      <c r="D511" s="45"/>
      <c r="E511" s="57" t="s">
        <v>715</v>
      </c>
      <c r="F511" s="60"/>
      <c r="G511" s="116">
        <v>18865.7</v>
      </c>
      <c r="H511" s="88"/>
      <c r="I511" s="116">
        <v>18865.7</v>
      </c>
      <c r="J511" s="109">
        <v>108454</v>
      </c>
      <c r="K511" s="109"/>
      <c r="L511" s="109">
        <f>L512+L513</f>
        <v>108454</v>
      </c>
      <c r="M511" s="115">
        <f>M512+M513</f>
        <v>220000</v>
      </c>
      <c r="N511" s="115"/>
      <c r="O511" s="115">
        <v>220000</v>
      </c>
      <c r="P511" s="89">
        <f t="shared" si="47"/>
        <v>111546</v>
      </c>
      <c r="Q511" s="89">
        <f t="shared" ref="Q511:Q513" si="64">N511-K511</f>
        <v>0</v>
      </c>
      <c r="R511" s="89">
        <f t="shared" ref="R511:R513" si="65">O511-L511</f>
        <v>111546</v>
      </c>
      <c r="S511" s="115">
        <f>S512+S513</f>
        <v>220000</v>
      </c>
      <c r="T511" s="115"/>
      <c r="U511" s="115">
        <v>220000</v>
      </c>
      <c r="V511" s="115">
        <f>V512+V513</f>
        <v>220000</v>
      </c>
      <c r="W511" s="115"/>
      <c r="X511" s="115">
        <v>220000</v>
      </c>
      <c r="Y511" s="81"/>
    </row>
    <row r="512" spans="1:25" ht="12.75" customHeight="1" x14ac:dyDescent="0.15">
      <c r="A512" s="20"/>
      <c r="B512" s="22"/>
      <c r="C512" s="22"/>
      <c r="D512" s="55"/>
      <c r="E512" s="56" t="s">
        <v>524</v>
      </c>
      <c r="F512" s="39" t="s">
        <v>523</v>
      </c>
      <c r="G512" s="91"/>
      <c r="H512" s="91"/>
      <c r="I512" s="91"/>
      <c r="J512" s="91">
        <v>5044</v>
      </c>
      <c r="K512" s="91"/>
      <c r="L512" s="91">
        <v>5044</v>
      </c>
      <c r="M512" s="95">
        <v>125000</v>
      </c>
      <c r="N512" s="95"/>
      <c r="O512" s="95">
        <v>125000</v>
      </c>
      <c r="P512" s="95">
        <f t="shared" si="47"/>
        <v>119956</v>
      </c>
      <c r="Q512" s="95">
        <f t="shared" si="64"/>
        <v>0</v>
      </c>
      <c r="R512" s="95">
        <f t="shared" si="65"/>
        <v>119956</v>
      </c>
      <c r="S512" s="95">
        <v>125000</v>
      </c>
      <c r="T512" s="95"/>
      <c r="U512" s="95">
        <v>125000</v>
      </c>
      <c r="V512" s="95">
        <v>125000</v>
      </c>
      <c r="W512" s="95"/>
      <c r="X512" s="95">
        <v>125000</v>
      </c>
      <c r="Y512" s="82"/>
    </row>
    <row r="513" spans="1:25" ht="12.75" customHeight="1" x14ac:dyDescent="0.15">
      <c r="A513" s="20"/>
      <c r="B513" s="22"/>
      <c r="C513" s="22"/>
      <c r="D513" s="55"/>
      <c r="E513" s="56" t="s">
        <v>526</v>
      </c>
      <c r="F513" s="39" t="s">
        <v>525</v>
      </c>
      <c r="G513" s="101">
        <v>18865.7</v>
      </c>
      <c r="H513" s="91"/>
      <c r="I513" s="101">
        <v>18865.7</v>
      </c>
      <c r="J513" s="91">
        <v>103410</v>
      </c>
      <c r="K513" s="91"/>
      <c r="L513" s="91">
        <v>103410</v>
      </c>
      <c r="M513" s="95">
        <v>95000</v>
      </c>
      <c r="N513" s="95"/>
      <c r="O513" s="95">
        <v>95000</v>
      </c>
      <c r="P513" s="95">
        <f t="shared" si="47"/>
        <v>-8410</v>
      </c>
      <c r="Q513" s="95">
        <f t="shared" si="64"/>
        <v>0</v>
      </c>
      <c r="R513" s="95">
        <f t="shared" si="65"/>
        <v>-8410</v>
      </c>
      <c r="S513" s="95">
        <v>95000</v>
      </c>
      <c r="T513" s="95"/>
      <c r="U513" s="95">
        <v>95000</v>
      </c>
      <c r="V513" s="95">
        <v>95000</v>
      </c>
      <c r="W513" s="95"/>
      <c r="X513" s="95">
        <v>95000</v>
      </c>
      <c r="Y513" s="82"/>
    </row>
    <row r="514" spans="1:25" s="6" customFormat="1" ht="46.5" customHeight="1" x14ac:dyDescent="0.15">
      <c r="A514" s="10"/>
      <c r="B514" s="11"/>
      <c r="C514" s="11"/>
      <c r="D514" s="45"/>
      <c r="E514" s="57" t="s">
        <v>716</v>
      </c>
      <c r="F514" s="60"/>
      <c r="G514" s="109"/>
      <c r="H514" s="109"/>
      <c r="I514" s="109"/>
      <c r="J514" s="109"/>
      <c r="K514" s="109"/>
      <c r="L514" s="109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81"/>
    </row>
    <row r="515" spans="1:25" ht="12.75" customHeight="1" x14ac:dyDescent="0.15">
      <c r="A515" s="20"/>
      <c r="B515" s="22"/>
      <c r="C515" s="22"/>
      <c r="D515" s="55"/>
      <c r="E515" s="56" t="s">
        <v>423</v>
      </c>
      <c r="F515" s="39" t="s">
        <v>424</v>
      </c>
      <c r="G515" s="91"/>
      <c r="H515" s="91"/>
      <c r="I515" s="91"/>
      <c r="J515" s="91"/>
      <c r="K515" s="91"/>
      <c r="L515" s="91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82"/>
    </row>
    <row r="516" spans="1:25" s="6" customFormat="1" ht="46.5" customHeight="1" x14ac:dyDescent="0.15">
      <c r="A516" s="10"/>
      <c r="B516" s="11"/>
      <c r="C516" s="11"/>
      <c r="D516" s="45"/>
      <c r="E516" s="57" t="s">
        <v>717</v>
      </c>
      <c r="F516" s="60"/>
      <c r="G516" s="109"/>
      <c r="H516" s="109"/>
      <c r="I516" s="109"/>
      <c r="J516" s="109"/>
      <c r="K516" s="109"/>
      <c r="L516" s="109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81"/>
    </row>
    <row r="517" spans="1:25" ht="12.75" customHeight="1" x14ac:dyDescent="0.15">
      <c r="A517" s="20"/>
      <c r="B517" s="22"/>
      <c r="C517" s="22"/>
      <c r="D517" s="55"/>
      <c r="E517" s="56" t="s">
        <v>470</v>
      </c>
      <c r="F517" s="39" t="s">
        <v>471</v>
      </c>
      <c r="G517" s="91"/>
      <c r="H517" s="91"/>
      <c r="I517" s="91"/>
      <c r="J517" s="91"/>
      <c r="K517" s="91"/>
      <c r="L517" s="91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82"/>
    </row>
    <row r="518" spans="1:25" s="6" customFormat="1" ht="46.5" customHeight="1" x14ac:dyDescent="0.15">
      <c r="A518" s="10"/>
      <c r="B518" s="11"/>
      <c r="C518" s="11"/>
      <c r="D518" s="45"/>
      <c r="E518" s="57" t="s">
        <v>718</v>
      </c>
      <c r="F518" s="60"/>
      <c r="G518" s="109"/>
      <c r="H518" s="109"/>
      <c r="I518" s="109"/>
      <c r="J518" s="109"/>
      <c r="K518" s="109"/>
      <c r="L518" s="109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81"/>
    </row>
    <row r="519" spans="1:25" ht="12.75" customHeight="1" x14ac:dyDescent="0.15">
      <c r="A519" s="20"/>
      <c r="B519" s="22"/>
      <c r="C519" s="22"/>
      <c r="D519" s="55"/>
      <c r="E519" s="56" t="s">
        <v>415</v>
      </c>
      <c r="F519" s="39" t="s">
        <v>414</v>
      </c>
      <c r="G519" s="91"/>
      <c r="H519" s="91"/>
      <c r="I519" s="91"/>
      <c r="J519" s="91"/>
      <c r="K519" s="91"/>
      <c r="L519" s="91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82"/>
    </row>
    <row r="520" spans="1:25" s="6" customFormat="1" ht="46.5" customHeight="1" x14ac:dyDescent="0.15">
      <c r="A520" s="10" t="s">
        <v>351</v>
      </c>
      <c r="B520" s="11" t="s">
        <v>352</v>
      </c>
      <c r="C520" s="11" t="s">
        <v>197</v>
      </c>
      <c r="D520" s="45" t="s">
        <v>197</v>
      </c>
      <c r="E520" s="57" t="s">
        <v>353</v>
      </c>
      <c r="F520" s="60"/>
      <c r="G520" s="104">
        <v>32599.599999999999</v>
      </c>
      <c r="H520" s="104">
        <v>32599.599999999999</v>
      </c>
      <c r="I520" s="109"/>
      <c r="J520" s="109">
        <v>23000</v>
      </c>
      <c r="K520" s="109">
        <v>23000</v>
      </c>
      <c r="L520" s="109"/>
      <c r="M520" s="115">
        <v>23000</v>
      </c>
      <c r="N520" s="115">
        <v>23000</v>
      </c>
      <c r="O520" s="95"/>
      <c r="P520" s="95"/>
      <c r="Q520" s="95"/>
      <c r="R520" s="95">
        <f t="shared" ref="R520" si="66">O520-L520</f>
        <v>0</v>
      </c>
      <c r="S520" s="115">
        <v>23000</v>
      </c>
      <c r="T520" s="115">
        <v>23000</v>
      </c>
      <c r="U520" s="95"/>
      <c r="V520" s="115">
        <v>23000</v>
      </c>
      <c r="W520" s="115">
        <v>23000</v>
      </c>
      <c r="X520" s="95"/>
      <c r="Y520" s="81"/>
    </row>
    <row r="521" spans="1:25" ht="12.75" customHeight="1" x14ac:dyDescent="0.15">
      <c r="A521" s="20"/>
      <c r="B521" s="22"/>
      <c r="C521" s="22"/>
      <c r="D521" s="55"/>
      <c r="E521" s="56" t="s">
        <v>5</v>
      </c>
      <c r="F521" s="55"/>
      <c r="G521" s="91"/>
      <c r="H521" s="91"/>
      <c r="I521" s="91"/>
      <c r="J521" s="91"/>
      <c r="K521" s="91"/>
      <c r="L521" s="91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82"/>
    </row>
    <row r="522" spans="1:25" s="6" customFormat="1" ht="46.5" customHeight="1" x14ac:dyDescent="0.15">
      <c r="A522" s="10" t="s">
        <v>354</v>
      </c>
      <c r="B522" s="11" t="s">
        <v>352</v>
      </c>
      <c r="C522" s="11" t="s">
        <v>206</v>
      </c>
      <c r="D522" s="45" t="s">
        <v>197</v>
      </c>
      <c r="E522" s="57" t="s">
        <v>355</v>
      </c>
      <c r="F522" s="60"/>
      <c r="G522" s="109"/>
      <c r="H522" s="109"/>
      <c r="I522" s="109"/>
      <c r="J522" s="109"/>
      <c r="K522" s="109"/>
      <c r="L522" s="109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81"/>
    </row>
    <row r="523" spans="1:25" ht="12.75" customHeight="1" x14ac:dyDescent="0.15">
      <c r="A523" s="20"/>
      <c r="B523" s="22"/>
      <c r="C523" s="22"/>
      <c r="D523" s="55"/>
      <c r="E523" s="56" t="s">
        <v>202</v>
      </c>
      <c r="F523" s="55"/>
      <c r="G523" s="91"/>
      <c r="H523" s="91"/>
      <c r="I523" s="91"/>
      <c r="J523" s="91"/>
      <c r="K523" s="91"/>
      <c r="L523" s="91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82"/>
    </row>
    <row r="524" spans="1:25" ht="12.75" customHeight="1" x14ac:dyDescent="0.15">
      <c r="A524" s="38" t="s">
        <v>356</v>
      </c>
      <c r="B524" s="39" t="s">
        <v>352</v>
      </c>
      <c r="C524" s="39" t="s">
        <v>206</v>
      </c>
      <c r="D524" s="39" t="s">
        <v>200</v>
      </c>
      <c r="E524" s="56" t="s">
        <v>355</v>
      </c>
      <c r="F524" s="55"/>
      <c r="G524" s="91"/>
      <c r="H524" s="91"/>
      <c r="I524" s="91"/>
      <c r="J524" s="91"/>
      <c r="K524" s="91"/>
      <c r="L524" s="91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82"/>
    </row>
    <row r="525" spans="1:25" ht="12.75" customHeight="1" x14ac:dyDescent="0.15">
      <c r="A525" s="20"/>
      <c r="B525" s="22"/>
      <c r="C525" s="22"/>
      <c r="D525" s="55"/>
      <c r="E525" s="56" t="s">
        <v>5</v>
      </c>
      <c r="F525" s="55"/>
      <c r="G525" s="91"/>
      <c r="H525" s="91"/>
      <c r="I525" s="91"/>
      <c r="J525" s="91"/>
      <c r="K525" s="91"/>
      <c r="L525" s="91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82"/>
    </row>
    <row r="526" spans="1:25" s="6" customFormat="1" ht="46.5" customHeight="1" x14ac:dyDescent="0.15">
      <c r="A526" s="10"/>
      <c r="B526" s="11"/>
      <c r="C526" s="11"/>
      <c r="D526" s="45"/>
      <c r="E526" s="57" t="s">
        <v>719</v>
      </c>
      <c r="F526" s="60"/>
      <c r="G526" s="109"/>
      <c r="H526" s="109"/>
      <c r="I526" s="109"/>
      <c r="J526" s="109"/>
      <c r="K526" s="109"/>
      <c r="L526" s="109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81"/>
    </row>
    <row r="527" spans="1:25" ht="12.75" customHeight="1" x14ac:dyDescent="0.15">
      <c r="A527" s="20"/>
      <c r="B527" s="22"/>
      <c r="C527" s="22"/>
      <c r="D527" s="55"/>
      <c r="E527" s="56" t="s">
        <v>423</v>
      </c>
      <c r="F527" s="39" t="s">
        <v>424</v>
      </c>
      <c r="G527" s="91"/>
      <c r="H527" s="91"/>
      <c r="I527" s="91"/>
      <c r="J527" s="91"/>
      <c r="K527" s="91"/>
      <c r="L527" s="91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82"/>
    </row>
    <row r="528" spans="1:25" s="6" customFormat="1" ht="46.5" customHeight="1" x14ac:dyDescent="0.15">
      <c r="A528" s="10" t="s">
        <v>357</v>
      </c>
      <c r="B528" s="11" t="s">
        <v>352</v>
      </c>
      <c r="C528" s="11" t="s">
        <v>240</v>
      </c>
      <c r="D528" s="45" t="s">
        <v>197</v>
      </c>
      <c r="E528" s="57" t="s">
        <v>358</v>
      </c>
      <c r="F528" s="60"/>
      <c r="G528" s="109"/>
      <c r="H528" s="109"/>
      <c r="I528" s="109"/>
      <c r="J528" s="109"/>
      <c r="K528" s="109"/>
      <c r="L528" s="109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81"/>
    </row>
    <row r="529" spans="1:25" ht="12.75" customHeight="1" x14ac:dyDescent="0.15">
      <c r="A529" s="20"/>
      <c r="B529" s="22"/>
      <c r="C529" s="22"/>
      <c r="D529" s="55"/>
      <c r="E529" s="56" t="s">
        <v>202</v>
      </c>
      <c r="F529" s="55"/>
      <c r="G529" s="91"/>
      <c r="H529" s="91"/>
      <c r="I529" s="91"/>
      <c r="J529" s="91"/>
      <c r="K529" s="91"/>
      <c r="L529" s="91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82"/>
    </row>
    <row r="530" spans="1:25" ht="22.5" customHeight="1" x14ac:dyDescent="0.15">
      <c r="A530" s="38" t="s">
        <v>359</v>
      </c>
      <c r="B530" s="39" t="s">
        <v>352</v>
      </c>
      <c r="C530" s="39" t="s">
        <v>240</v>
      </c>
      <c r="D530" s="39" t="s">
        <v>200</v>
      </c>
      <c r="E530" s="56" t="s">
        <v>358</v>
      </c>
      <c r="F530" s="55"/>
      <c r="G530" s="91"/>
      <c r="H530" s="91"/>
      <c r="I530" s="91"/>
      <c r="J530" s="91"/>
      <c r="K530" s="91"/>
      <c r="L530" s="91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82"/>
    </row>
    <row r="531" spans="1:25" ht="12.75" customHeight="1" x14ac:dyDescent="0.15">
      <c r="A531" s="20"/>
      <c r="B531" s="22"/>
      <c r="C531" s="22"/>
      <c r="D531" s="55"/>
      <c r="E531" s="56" t="s">
        <v>5</v>
      </c>
      <c r="F531" s="55"/>
      <c r="G531" s="91"/>
      <c r="H531" s="91"/>
      <c r="I531" s="91"/>
      <c r="J531" s="91"/>
      <c r="K531" s="91"/>
      <c r="L531" s="91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82"/>
    </row>
    <row r="532" spans="1:25" s="6" customFormat="1" ht="46.5" customHeight="1" x14ac:dyDescent="0.15">
      <c r="A532" s="10"/>
      <c r="B532" s="11"/>
      <c r="C532" s="11"/>
      <c r="D532" s="45"/>
      <c r="E532" s="57" t="s">
        <v>720</v>
      </c>
      <c r="F532" s="60"/>
      <c r="G532" s="109"/>
      <c r="H532" s="109"/>
      <c r="I532" s="109"/>
      <c r="J532" s="109"/>
      <c r="K532" s="109"/>
      <c r="L532" s="109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81"/>
    </row>
    <row r="533" spans="1:25" ht="12.75" customHeight="1" x14ac:dyDescent="0.15">
      <c r="A533" s="20"/>
      <c r="B533" s="22"/>
      <c r="C533" s="22"/>
      <c r="D533" s="55"/>
      <c r="E533" s="56" t="s">
        <v>401</v>
      </c>
      <c r="F533" s="39" t="s">
        <v>400</v>
      </c>
      <c r="G533" s="91"/>
      <c r="H533" s="91"/>
      <c r="I533" s="91"/>
      <c r="J533" s="91"/>
      <c r="K533" s="91"/>
      <c r="L533" s="91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82"/>
    </row>
    <row r="534" spans="1:25" ht="12.75" customHeight="1" x14ac:dyDescent="0.15">
      <c r="A534" s="20"/>
      <c r="B534" s="22"/>
      <c r="C534" s="22"/>
      <c r="D534" s="55"/>
      <c r="E534" s="56" t="s">
        <v>438</v>
      </c>
      <c r="F534" s="39" t="s">
        <v>437</v>
      </c>
      <c r="G534" s="91"/>
      <c r="H534" s="91"/>
      <c r="I534" s="91"/>
      <c r="J534" s="91"/>
      <c r="K534" s="91"/>
      <c r="L534" s="91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82"/>
    </row>
    <row r="535" spans="1:25" s="6" customFormat="1" ht="46.5" customHeight="1" x14ac:dyDescent="0.15">
      <c r="A535" s="10"/>
      <c r="B535" s="11"/>
      <c r="C535" s="11"/>
      <c r="D535" s="45"/>
      <c r="E535" s="57" t="s">
        <v>721</v>
      </c>
      <c r="F535" s="60"/>
      <c r="G535" s="109"/>
      <c r="H535" s="109"/>
      <c r="I535" s="109"/>
      <c r="J535" s="109"/>
      <c r="K535" s="109"/>
      <c r="L535" s="109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81"/>
    </row>
    <row r="536" spans="1:25" ht="12.75" customHeight="1" x14ac:dyDescent="0.15">
      <c r="A536" s="20"/>
      <c r="B536" s="22"/>
      <c r="C536" s="22"/>
      <c r="D536" s="55"/>
      <c r="E536" s="56" t="s">
        <v>498</v>
      </c>
      <c r="F536" s="39" t="s">
        <v>499</v>
      </c>
      <c r="G536" s="91"/>
      <c r="H536" s="91"/>
      <c r="I536" s="91"/>
      <c r="J536" s="91"/>
      <c r="K536" s="91"/>
      <c r="L536" s="91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82"/>
    </row>
    <row r="537" spans="1:25" s="6" customFormat="1" ht="46.5" customHeight="1" x14ac:dyDescent="0.15">
      <c r="A537" s="10" t="s">
        <v>360</v>
      </c>
      <c r="B537" s="11" t="s">
        <v>352</v>
      </c>
      <c r="C537" s="11" t="s">
        <v>253</v>
      </c>
      <c r="D537" s="45" t="s">
        <v>197</v>
      </c>
      <c r="E537" s="57" t="s">
        <v>361</v>
      </c>
      <c r="F537" s="60"/>
      <c r="G537" s="104">
        <v>32599.599999999999</v>
      </c>
      <c r="H537" s="104">
        <v>32599.599999999999</v>
      </c>
      <c r="I537" s="109"/>
      <c r="J537" s="109">
        <v>23000</v>
      </c>
      <c r="K537" s="109">
        <v>23000</v>
      </c>
      <c r="L537" s="109"/>
      <c r="M537" s="109">
        <v>23000</v>
      </c>
      <c r="N537" s="109">
        <v>23000</v>
      </c>
      <c r="O537" s="95"/>
      <c r="P537" s="95"/>
      <c r="Q537" s="95"/>
      <c r="R537" s="95">
        <f t="shared" ref="R537" si="67">O537-L537</f>
        <v>0</v>
      </c>
      <c r="S537" s="109">
        <v>23000</v>
      </c>
      <c r="T537" s="109">
        <v>23000</v>
      </c>
      <c r="U537" s="95"/>
      <c r="V537" s="109">
        <v>23000</v>
      </c>
      <c r="W537" s="109">
        <v>23000</v>
      </c>
      <c r="X537" s="95"/>
      <c r="Y537" s="81"/>
    </row>
    <row r="538" spans="1:25" ht="12.75" customHeight="1" x14ac:dyDescent="0.15">
      <c r="A538" s="20"/>
      <c r="B538" s="22"/>
      <c r="C538" s="22"/>
      <c r="D538" s="55"/>
      <c r="E538" s="56" t="s">
        <v>202</v>
      </c>
      <c r="F538" s="55"/>
      <c r="G538" s="91"/>
      <c r="H538" s="91"/>
      <c r="I538" s="91"/>
      <c r="J538" s="91"/>
      <c r="K538" s="91"/>
      <c r="L538" s="91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82"/>
    </row>
    <row r="539" spans="1:25" ht="24" customHeight="1" x14ac:dyDescent="0.15">
      <c r="A539" s="38" t="s">
        <v>362</v>
      </c>
      <c r="B539" s="39" t="s">
        <v>352</v>
      </c>
      <c r="C539" s="39" t="s">
        <v>253</v>
      </c>
      <c r="D539" s="39" t="s">
        <v>200</v>
      </c>
      <c r="E539" s="56" t="s">
        <v>361</v>
      </c>
      <c r="F539" s="55"/>
      <c r="G539" s="103">
        <v>32599.599999999999</v>
      </c>
      <c r="H539" s="103">
        <v>32599.599999999999</v>
      </c>
      <c r="I539" s="91"/>
      <c r="J539" s="91">
        <v>23000</v>
      </c>
      <c r="K539" s="91">
        <v>23000</v>
      </c>
      <c r="L539" s="91"/>
      <c r="M539" s="91">
        <v>23000</v>
      </c>
      <c r="N539" s="91">
        <v>23000</v>
      </c>
      <c r="O539" s="95"/>
      <c r="P539" s="95"/>
      <c r="Q539" s="95"/>
      <c r="R539" s="95">
        <f t="shared" ref="R539" si="68">O539-L539</f>
        <v>0</v>
      </c>
      <c r="S539" s="91">
        <v>23000</v>
      </c>
      <c r="T539" s="91">
        <v>23000</v>
      </c>
      <c r="U539" s="95"/>
      <c r="V539" s="91">
        <v>23000</v>
      </c>
      <c r="W539" s="91">
        <v>23000</v>
      </c>
      <c r="X539" s="95"/>
      <c r="Y539" s="82"/>
    </row>
    <row r="540" spans="1:25" ht="12.75" customHeight="1" x14ac:dyDescent="0.15">
      <c r="A540" s="20"/>
      <c r="B540" s="22"/>
      <c r="C540" s="22"/>
      <c r="D540" s="55"/>
      <c r="E540" s="56" t="s">
        <v>5</v>
      </c>
      <c r="F540" s="55"/>
      <c r="G540" s="91"/>
      <c r="H540" s="91"/>
      <c r="I540" s="91"/>
      <c r="J540" s="91"/>
      <c r="K540" s="91"/>
      <c r="L540" s="91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82"/>
    </row>
    <row r="541" spans="1:25" s="6" customFormat="1" ht="60" customHeight="1" x14ac:dyDescent="0.15">
      <c r="A541" s="10"/>
      <c r="B541" s="11"/>
      <c r="C541" s="11"/>
      <c r="D541" s="45"/>
      <c r="E541" s="57" t="s">
        <v>722</v>
      </c>
      <c r="F541" s="60"/>
      <c r="G541" s="109"/>
      <c r="H541" s="109"/>
      <c r="I541" s="109"/>
      <c r="J541" s="109"/>
      <c r="K541" s="109"/>
      <c r="L541" s="109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81"/>
    </row>
    <row r="542" spans="1:25" ht="12.75" customHeight="1" x14ac:dyDescent="0.15">
      <c r="A542" s="20"/>
      <c r="B542" s="22"/>
      <c r="C542" s="22"/>
      <c r="D542" s="55"/>
      <c r="E542" s="56" t="s">
        <v>415</v>
      </c>
      <c r="F542" s="39" t="s">
        <v>414</v>
      </c>
      <c r="G542" s="91"/>
      <c r="H542" s="91"/>
      <c r="I542" s="91"/>
      <c r="J542" s="91"/>
      <c r="K542" s="91"/>
      <c r="L542" s="91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82"/>
    </row>
    <row r="543" spans="1:25" ht="12.75" customHeight="1" x14ac:dyDescent="0.15">
      <c r="A543" s="20"/>
      <c r="B543" s="22"/>
      <c r="C543" s="22"/>
      <c r="D543" s="55"/>
      <c r="E543" s="56" t="s">
        <v>419</v>
      </c>
      <c r="F543" s="39" t="s">
        <v>418</v>
      </c>
      <c r="G543" s="91"/>
      <c r="H543" s="91"/>
      <c r="I543" s="91"/>
      <c r="J543" s="91"/>
      <c r="K543" s="91"/>
      <c r="L543" s="91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82"/>
    </row>
    <row r="544" spans="1:25" ht="12.75" customHeight="1" x14ac:dyDescent="0.15">
      <c r="A544" s="20"/>
      <c r="B544" s="22"/>
      <c r="C544" s="22"/>
      <c r="D544" s="55"/>
      <c r="E544" s="56" t="s">
        <v>423</v>
      </c>
      <c r="F544" s="39" t="s">
        <v>424</v>
      </c>
      <c r="G544" s="91"/>
      <c r="H544" s="91"/>
      <c r="I544" s="91"/>
      <c r="J544" s="91"/>
      <c r="K544" s="91"/>
      <c r="L544" s="91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82"/>
    </row>
    <row r="545" spans="1:25" ht="12.75" customHeight="1" x14ac:dyDescent="0.15">
      <c r="A545" s="20"/>
      <c r="B545" s="22"/>
      <c r="C545" s="22"/>
      <c r="D545" s="55"/>
      <c r="E545" s="56" t="s">
        <v>532</v>
      </c>
      <c r="F545" s="39" t="s">
        <v>531</v>
      </c>
      <c r="G545" s="91"/>
      <c r="H545" s="91"/>
      <c r="I545" s="91"/>
      <c r="J545" s="91"/>
      <c r="K545" s="91"/>
      <c r="L545" s="91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82"/>
    </row>
    <row r="546" spans="1:25" s="6" customFormat="1" ht="46.5" customHeight="1" x14ac:dyDescent="0.15">
      <c r="A546" s="10"/>
      <c r="B546" s="11"/>
      <c r="C546" s="11"/>
      <c r="D546" s="45"/>
      <c r="E546" s="57" t="s">
        <v>723</v>
      </c>
      <c r="F546" s="60"/>
      <c r="G546" s="109"/>
      <c r="H546" s="109"/>
      <c r="I546" s="109"/>
      <c r="J546" s="109"/>
      <c r="K546" s="109"/>
      <c r="L546" s="109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81"/>
    </row>
    <row r="547" spans="1:25" ht="12.75" customHeight="1" x14ac:dyDescent="0.15">
      <c r="A547" s="20"/>
      <c r="B547" s="22"/>
      <c r="C547" s="22"/>
      <c r="D547" s="55"/>
      <c r="E547" s="56" t="s">
        <v>423</v>
      </c>
      <c r="F547" s="39" t="s">
        <v>424</v>
      </c>
      <c r="G547" s="91"/>
      <c r="H547" s="91"/>
      <c r="I547" s="91"/>
      <c r="J547" s="91"/>
      <c r="K547" s="91"/>
      <c r="L547" s="91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82"/>
    </row>
    <row r="548" spans="1:25" ht="12.75" customHeight="1" x14ac:dyDescent="0.15">
      <c r="A548" s="20"/>
      <c r="B548" s="22"/>
      <c r="C548" s="22"/>
      <c r="D548" s="55"/>
      <c r="E548" s="56" t="s">
        <v>442</v>
      </c>
      <c r="F548" s="39" t="s">
        <v>441</v>
      </c>
      <c r="G548" s="91"/>
      <c r="H548" s="91"/>
      <c r="I548" s="91"/>
      <c r="J548" s="91"/>
      <c r="K548" s="91"/>
      <c r="L548" s="91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82"/>
    </row>
    <row r="549" spans="1:25" ht="12.75" customHeight="1" x14ac:dyDescent="0.15">
      <c r="A549" s="20"/>
      <c r="B549" s="22"/>
      <c r="C549" s="22"/>
      <c r="D549" s="55"/>
      <c r="E549" s="56" t="s">
        <v>508</v>
      </c>
      <c r="F549" s="39" t="s">
        <v>509</v>
      </c>
      <c r="G549" s="91"/>
      <c r="H549" s="91"/>
      <c r="I549" s="91"/>
      <c r="J549" s="91"/>
      <c r="K549" s="91"/>
      <c r="L549" s="91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82"/>
    </row>
    <row r="550" spans="1:25" s="6" customFormat="1" ht="46.5" customHeight="1" x14ac:dyDescent="0.15">
      <c r="A550" s="10"/>
      <c r="B550" s="11"/>
      <c r="C550" s="11"/>
      <c r="D550" s="45"/>
      <c r="E550" s="57" t="s">
        <v>724</v>
      </c>
      <c r="F550" s="60"/>
      <c r="G550" s="109"/>
      <c r="H550" s="109"/>
      <c r="I550" s="109"/>
      <c r="J550" s="109"/>
      <c r="K550" s="109"/>
      <c r="L550" s="109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81"/>
    </row>
    <row r="551" spans="1:25" ht="12.75" customHeight="1" x14ac:dyDescent="0.15">
      <c r="A551" s="20"/>
      <c r="B551" s="22"/>
      <c r="C551" s="22"/>
      <c r="D551" s="55"/>
      <c r="E551" s="56" t="s">
        <v>498</v>
      </c>
      <c r="F551" s="39" t="s">
        <v>499</v>
      </c>
      <c r="G551" s="91"/>
      <c r="H551" s="91"/>
      <c r="I551" s="91"/>
      <c r="J551" s="91"/>
      <c r="K551" s="91"/>
      <c r="L551" s="91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82"/>
    </row>
    <row r="552" spans="1:25" s="6" customFormat="1" ht="46.5" customHeight="1" x14ac:dyDescent="0.15">
      <c r="A552" s="10"/>
      <c r="B552" s="11"/>
      <c r="C552" s="11"/>
      <c r="D552" s="45"/>
      <c r="E552" s="57" t="s">
        <v>725</v>
      </c>
      <c r="F552" s="60"/>
      <c r="G552" s="109"/>
      <c r="H552" s="109"/>
      <c r="I552" s="109"/>
      <c r="J552" s="109"/>
      <c r="K552" s="109"/>
      <c r="L552" s="109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81"/>
    </row>
    <row r="553" spans="1:25" ht="12.75" customHeight="1" x14ac:dyDescent="0.15">
      <c r="A553" s="20"/>
      <c r="B553" s="22"/>
      <c r="C553" s="22"/>
      <c r="D553" s="55"/>
      <c r="E553" s="56" t="s">
        <v>401</v>
      </c>
      <c r="F553" s="39" t="s">
        <v>400</v>
      </c>
      <c r="G553" s="91"/>
      <c r="H553" s="91"/>
      <c r="I553" s="91"/>
      <c r="J553" s="91"/>
      <c r="K553" s="91"/>
      <c r="L553" s="91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82"/>
    </row>
    <row r="554" spans="1:25" ht="12.75" customHeight="1" x14ac:dyDescent="0.15">
      <c r="A554" s="20"/>
      <c r="B554" s="22"/>
      <c r="C554" s="22"/>
      <c r="D554" s="55"/>
      <c r="E554" s="56" t="s">
        <v>423</v>
      </c>
      <c r="F554" s="39" t="s">
        <v>424</v>
      </c>
      <c r="G554" s="91"/>
      <c r="H554" s="91"/>
      <c r="I554" s="91"/>
      <c r="J554" s="91"/>
      <c r="K554" s="91"/>
      <c r="L554" s="91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82"/>
    </row>
    <row r="555" spans="1:25" ht="12.75" customHeight="1" x14ac:dyDescent="0.15">
      <c r="A555" s="20"/>
      <c r="B555" s="22"/>
      <c r="C555" s="22"/>
      <c r="D555" s="55"/>
      <c r="E555" s="56" t="s">
        <v>428</v>
      </c>
      <c r="F555" s="39" t="s">
        <v>427</v>
      </c>
      <c r="G555" s="91"/>
      <c r="H555" s="91"/>
      <c r="I555" s="91"/>
      <c r="J555" s="91"/>
      <c r="K555" s="91"/>
      <c r="L555" s="91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82"/>
    </row>
    <row r="556" spans="1:25" s="6" customFormat="1" ht="46.5" customHeight="1" x14ac:dyDescent="0.15">
      <c r="A556" s="10"/>
      <c r="B556" s="11"/>
      <c r="C556" s="11"/>
      <c r="D556" s="45"/>
      <c r="E556" s="57" t="s">
        <v>726</v>
      </c>
      <c r="F556" s="60"/>
      <c r="G556" s="109"/>
      <c r="H556" s="109"/>
      <c r="I556" s="109"/>
      <c r="J556" s="109"/>
      <c r="K556" s="109"/>
      <c r="L556" s="109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81"/>
    </row>
    <row r="557" spans="1:25" ht="12.75" customHeight="1" x14ac:dyDescent="0.15">
      <c r="A557" s="20"/>
      <c r="B557" s="22"/>
      <c r="C557" s="22"/>
      <c r="D557" s="55"/>
      <c r="E557" s="56" t="s">
        <v>423</v>
      </c>
      <c r="F557" s="39" t="s">
        <v>424</v>
      </c>
      <c r="G557" s="91"/>
      <c r="H557" s="91"/>
      <c r="I557" s="91"/>
      <c r="J557" s="91"/>
      <c r="K557" s="91"/>
      <c r="L557" s="91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82"/>
    </row>
    <row r="558" spans="1:25" ht="12.75" customHeight="1" x14ac:dyDescent="0.15">
      <c r="A558" s="20"/>
      <c r="B558" s="22"/>
      <c r="C558" s="22"/>
      <c r="D558" s="55"/>
      <c r="E558" s="56" t="s">
        <v>442</v>
      </c>
      <c r="F558" s="39" t="s">
        <v>441</v>
      </c>
      <c r="G558" s="91"/>
      <c r="H558" s="91"/>
      <c r="I558" s="91"/>
      <c r="J558" s="91"/>
      <c r="K558" s="91"/>
      <c r="L558" s="91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82"/>
    </row>
    <row r="559" spans="1:25" ht="12.75" customHeight="1" x14ac:dyDescent="0.15">
      <c r="A559" s="20"/>
      <c r="B559" s="22"/>
      <c r="C559" s="22"/>
      <c r="D559" s="55"/>
      <c r="E559" s="56" t="s">
        <v>508</v>
      </c>
      <c r="F559" s="39" t="s">
        <v>509</v>
      </c>
      <c r="G559" s="91"/>
      <c r="H559" s="91"/>
      <c r="I559" s="91"/>
      <c r="J559" s="91"/>
      <c r="K559" s="91"/>
      <c r="L559" s="91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82"/>
    </row>
    <row r="560" spans="1:25" s="6" customFormat="1" ht="46.5" customHeight="1" x14ac:dyDescent="0.15">
      <c r="A560" s="10"/>
      <c r="B560" s="11"/>
      <c r="C560" s="11"/>
      <c r="D560" s="45"/>
      <c r="E560" s="57" t="s">
        <v>727</v>
      </c>
      <c r="F560" s="60"/>
      <c r="G560" s="109"/>
      <c r="H560" s="109"/>
      <c r="I560" s="109"/>
      <c r="J560" s="109"/>
      <c r="K560" s="109"/>
      <c r="L560" s="109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81"/>
    </row>
    <row r="561" spans="1:25" ht="12.75" customHeight="1" x14ac:dyDescent="0.15">
      <c r="A561" s="20"/>
      <c r="B561" s="22"/>
      <c r="C561" s="22"/>
      <c r="D561" s="55"/>
      <c r="E561" s="56" t="s">
        <v>488</v>
      </c>
      <c r="F561" s="39" t="s">
        <v>489</v>
      </c>
      <c r="G561" s="91"/>
      <c r="H561" s="91"/>
      <c r="I561" s="91"/>
      <c r="J561" s="91"/>
      <c r="K561" s="91"/>
      <c r="L561" s="91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82"/>
    </row>
    <row r="562" spans="1:25" ht="12.75" customHeight="1" x14ac:dyDescent="0.15">
      <c r="A562" s="20"/>
      <c r="B562" s="22"/>
      <c r="C562" s="22"/>
      <c r="D562" s="55"/>
      <c r="E562" s="56" t="s">
        <v>508</v>
      </c>
      <c r="F562" s="39" t="s">
        <v>509</v>
      </c>
      <c r="G562" s="91"/>
      <c r="H562" s="91"/>
      <c r="I562" s="91"/>
      <c r="J562" s="91"/>
      <c r="K562" s="91"/>
      <c r="L562" s="91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82"/>
    </row>
    <row r="563" spans="1:25" s="6" customFormat="1" ht="51" customHeight="1" x14ac:dyDescent="0.15">
      <c r="A563" s="10"/>
      <c r="B563" s="11"/>
      <c r="C563" s="11"/>
      <c r="D563" s="45"/>
      <c r="E563" s="57" t="s">
        <v>728</v>
      </c>
      <c r="F563" s="60"/>
      <c r="G563" s="109"/>
      <c r="H563" s="109"/>
      <c r="I563" s="109"/>
      <c r="J563" s="109"/>
      <c r="K563" s="109"/>
      <c r="L563" s="109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81"/>
    </row>
    <row r="564" spans="1:25" ht="12.75" customHeight="1" x14ac:dyDescent="0.15">
      <c r="A564" s="20"/>
      <c r="B564" s="22"/>
      <c r="C564" s="22"/>
      <c r="D564" s="55"/>
      <c r="E564" s="56" t="s">
        <v>401</v>
      </c>
      <c r="F564" s="39" t="s">
        <v>400</v>
      </c>
      <c r="G564" s="91"/>
      <c r="H564" s="91"/>
      <c r="I564" s="91"/>
      <c r="J564" s="91"/>
      <c r="K564" s="91"/>
      <c r="L564" s="91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82"/>
    </row>
    <row r="565" spans="1:25" ht="12.75" customHeight="1" x14ac:dyDescent="0.15">
      <c r="A565" s="20"/>
      <c r="B565" s="22"/>
      <c r="C565" s="22"/>
      <c r="D565" s="55"/>
      <c r="E565" s="56" t="s">
        <v>423</v>
      </c>
      <c r="F565" s="39" t="s">
        <v>424</v>
      </c>
      <c r="G565" s="91"/>
      <c r="H565" s="91"/>
      <c r="I565" s="91"/>
      <c r="J565" s="91"/>
      <c r="K565" s="91"/>
      <c r="L565" s="91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82"/>
    </row>
    <row r="566" spans="1:25" ht="12.75" customHeight="1" x14ac:dyDescent="0.15">
      <c r="A566" s="20"/>
      <c r="B566" s="22"/>
      <c r="C566" s="22"/>
      <c r="D566" s="55"/>
      <c r="E566" s="56" t="s">
        <v>442</v>
      </c>
      <c r="F566" s="39" t="s">
        <v>441</v>
      </c>
      <c r="G566" s="91"/>
      <c r="H566" s="91"/>
      <c r="I566" s="91"/>
      <c r="J566" s="91"/>
      <c r="K566" s="91"/>
      <c r="L566" s="91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82"/>
    </row>
    <row r="567" spans="1:25" ht="12.75" customHeight="1" x14ac:dyDescent="0.15">
      <c r="A567" s="20"/>
      <c r="B567" s="22"/>
      <c r="C567" s="22"/>
      <c r="D567" s="55"/>
      <c r="E567" s="56" t="s">
        <v>491</v>
      </c>
      <c r="F567" s="39" t="s">
        <v>492</v>
      </c>
      <c r="G567" s="103">
        <v>32599.599999999999</v>
      </c>
      <c r="H567" s="103">
        <v>32599.599999999999</v>
      </c>
      <c r="I567" s="91"/>
      <c r="J567" s="91">
        <v>23000</v>
      </c>
      <c r="K567" s="91">
        <v>23000</v>
      </c>
      <c r="L567" s="91"/>
      <c r="M567" s="91">
        <v>23000</v>
      </c>
      <c r="N567" s="91">
        <v>23000</v>
      </c>
      <c r="O567" s="95"/>
      <c r="P567" s="95"/>
      <c r="Q567" s="95"/>
      <c r="R567" s="95">
        <f t="shared" ref="R567" si="69">O567-L567</f>
        <v>0</v>
      </c>
      <c r="S567" s="91">
        <v>23000</v>
      </c>
      <c r="T567" s="91">
        <v>23000</v>
      </c>
      <c r="U567" s="95"/>
      <c r="V567" s="91">
        <v>23000</v>
      </c>
      <c r="W567" s="91">
        <v>23000</v>
      </c>
      <c r="X567" s="95"/>
      <c r="Y567" s="82"/>
    </row>
    <row r="568" spans="1:25" ht="12.75" customHeight="1" x14ac:dyDescent="0.15">
      <c r="A568" s="20"/>
      <c r="B568" s="22"/>
      <c r="C568" s="22"/>
      <c r="D568" s="55"/>
      <c r="E568" s="56" t="s">
        <v>508</v>
      </c>
      <c r="F568" s="39" t="s">
        <v>509</v>
      </c>
      <c r="G568" s="91"/>
      <c r="H568" s="91"/>
      <c r="I568" s="91"/>
      <c r="J568" s="91"/>
      <c r="K568" s="91"/>
      <c r="L568" s="91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82"/>
    </row>
    <row r="569" spans="1:25" s="6" customFormat="1" ht="46.5" customHeight="1" x14ac:dyDescent="0.15">
      <c r="A569" s="10" t="s">
        <v>363</v>
      </c>
      <c r="B569" s="11" t="s">
        <v>352</v>
      </c>
      <c r="C569" s="11" t="s">
        <v>258</v>
      </c>
      <c r="D569" s="45" t="s">
        <v>197</v>
      </c>
      <c r="E569" s="57" t="s">
        <v>364</v>
      </c>
      <c r="F569" s="60"/>
      <c r="G569" s="109"/>
      <c r="H569" s="109"/>
      <c r="I569" s="109"/>
      <c r="J569" s="109"/>
      <c r="K569" s="109"/>
      <c r="L569" s="109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81"/>
    </row>
    <row r="570" spans="1:25" ht="12.75" customHeight="1" x14ac:dyDescent="0.15">
      <c r="A570" s="20"/>
      <c r="B570" s="22"/>
      <c r="C570" s="22"/>
      <c r="D570" s="55"/>
      <c r="E570" s="56" t="s">
        <v>202</v>
      </c>
      <c r="F570" s="55"/>
      <c r="G570" s="91"/>
      <c r="H570" s="91"/>
      <c r="I570" s="91"/>
      <c r="J570" s="91"/>
      <c r="K570" s="91"/>
      <c r="L570" s="91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82"/>
    </row>
    <row r="571" spans="1:25" ht="12.75" customHeight="1" x14ac:dyDescent="0.15">
      <c r="A571" s="38" t="s">
        <v>365</v>
      </c>
      <c r="B571" s="39" t="s">
        <v>352</v>
      </c>
      <c r="C571" s="39" t="s">
        <v>258</v>
      </c>
      <c r="D571" s="39" t="s">
        <v>224</v>
      </c>
      <c r="E571" s="56" t="s">
        <v>366</v>
      </c>
      <c r="F571" s="55"/>
      <c r="G571" s="91"/>
      <c r="H571" s="91"/>
      <c r="I571" s="91"/>
      <c r="J571" s="91"/>
      <c r="K571" s="91"/>
      <c r="L571" s="91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82"/>
    </row>
    <row r="572" spans="1:25" ht="12.75" customHeight="1" x14ac:dyDescent="0.15">
      <c r="A572" s="20"/>
      <c r="B572" s="22"/>
      <c r="C572" s="22"/>
      <c r="D572" s="55"/>
      <c r="E572" s="56" t="s">
        <v>5</v>
      </c>
      <c r="F572" s="55"/>
      <c r="G572" s="91"/>
      <c r="H572" s="91"/>
      <c r="I572" s="91"/>
      <c r="J572" s="91"/>
      <c r="K572" s="91"/>
      <c r="L572" s="91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82"/>
    </row>
    <row r="573" spans="1:25" s="6" customFormat="1" ht="46.5" customHeight="1" x14ac:dyDescent="0.15">
      <c r="A573" s="10"/>
      <c r="B573" s="11"/>
      <c r="C573" s="11"/>
      <c r="D573" s="45"/>
      <c r="E573" s="57" t="s">
        <v>729</v>
      </c>
      <c r="F573" s="60"/>
      <c r="G573" s="109"/>
      <c r="H573" s="109"/>
      <c r="I573" s="109"/>
      <c r="J573" s="109"/>
      <c r="K573" s="109"/>
      <c r="L573" s="109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81"/>
    </row>
    <row r="574" spans="1:25" ht="12.75" customHeight="1" x14ac:dyDescent="0.15">
      <c r="A574" s="20"/>
      <c r="B574" s="22"/>
      <c r="C574" s="22"/>
      <c r="D574" s="55"/>
      <c r="E574" s="56" t="s">
        <v>491</v>
      </c>
      <c r="F574" s="39" t="s">
        <v>492</v>
      </c>
      <c r="G574" s="91"/>
      <c r="H574" s="91"/>
      <c r="I574" s="91"/>
      <c r="J574" s="91"/>
      <c r="K574" s="91"/>
      <c r="L574" s="91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82"/>
    </row>
    <row r="575" spans="1:25" s="6" customFormat="1" ht="46.5" customHeight="1" x14ac:dyDescent="0.15">
      <c r="A575" s="10"/>
      <c r="B575" s="11"/>
      <c r="C575" s="11"/>
      <c r="D575" s="45"/>
      <c r="E575" s="57" t="s">
        <v>730</v>
      </c>
      <c r="F575" s="60"/>
      <c r="G575" s="109"/>
      <c r="H575" s="109"/>
      <c r="I575" s="109"/>
      <c r="J575" s="109"/>
      <c r="K575" s="109"/>
      <c r="L575" s="109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81"/>
    </row>
    <row r="576" spans="1:25" ht="12.75" customHeight="1" x14ac:dyDescent="0.15">
      <c r="A576" s="20"/>
      <c r="B576" s="22"/>
      <c r="C576" s="22"/>
      <c r="D576" s="55"/>
      <c r="E576" s="56" t="s">
        <v>399</v>
      </c>
      <c r="F576" s="39" t="s">
        <v>398</v>
      </c>
      <c r="G576" s="91"/>
      <c r="H576" s="91"/>
      <c r="I576" s="91"/>
      <c r="J576" s="91"/>
      <c r="K576" s="91"/>
      <c r="L576" s="91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82"/>
    </row>
    <row r="577" spans="1:25" s="6" customFormat="1" ht="37.5" customHeight="1" thickBot="1" x14ac:dyDescent="0.2">
      <c r="A577" s="10" t="s">
        <v>367</v>
      </c>
      <c r="B577" s="11" t="s">
        <v>368</v>
      </c>
      <c r="C577" s="11" t="s">
        <v>197</v>
      </c>
      <c r="D577" s="45" t="s">
        <v>197</v>
      </c>
      <c r="E577" s="57" t="s">
        <v>369</v>
      </c>
      <c r="F577" s="60"/>
      <c r="G577" s="109"/>
      <c r="H577" s="117">
        <v>97276.4</v>
      </c>
      <c r="I577" s="109"/>
      <c r="J577" s="120">
        <v>418302.8</v>
      </c>
      <c r="K577" s="120">
        <v>418302.8</v>
      </c>
      <c r="L577" s="109"/>
      <c r="M577" s="115">
        <v>440000</v>
      </c>
      <c r="N577" s="115">
        <v>440000</v>
      </c>
      <c r="O577" s="95"/>
      <c r="P577" s="89">
        <f t="shared" ref="P577:P584" si="70">Q577+R577</f>
        <v>21697.200000000012</v>
      </c>
      <c r="Q577" s="89">
        <f t="shared" ref="Q577" si="71">N577-K577</f>
        <v>21697.200000000012</v>
      </c>
      <c r="R577" s="89">
        <f t="shared" ref="R577" si="72">O577-L577</f>
        <v>0</v>
      </c>
      <c r="S577" s="115">
        <v>440000</v>
      </c>
      <c r="T577" s="115">
        <v>440000</v>
      </c>
      <c r="U577" s="95"/>
      <c r="V577" s="115">
        <v>440000</v>
      </c>
      <c r="W577" s="115">
        <v>440000</v>
      </c>
      <c r="X577" s="95"/>
      <c r="Y577" s="81"/>
    </row>
    <row r="578" spans="1:25" ht="16.5" customHeight="1" x14ac:dyDescent="0.15">
      <c r="A578" s="20"/>
      <c r="B578" s="22"/>
      <c r="C578" s="22"/>
      <c r="D578" s="55"/>
      <c r="E578" s="56" t="s">
        <v>5</v>
      </c>
      <c r="F578" s="55"/>
      <c r="G578" s="91"/>
      <c r="H578" s="91"/>
      <c r="I578" s="91"/>
      <c r="J578" s="91"/>
      <c r="K578" s="91"/>
      <c r="L578" s="91"/>
      <c r="M578" s="95"/>
      <c r="N578" s="95"/>
      <c r="O578" s="95"/>
      <c r="P578" s="95">
        <f t="shared" si="70"/>
        <v>0</v>
      </c>
      <c r="Q578" s="95"/>
      <c r="R578" s="95"/>
      <c r="S578" s="95"/>
      <c r="T578" s="95"/>
      <c r="U578" s="95"/>
      <c r="V578" s="95"/>
      <c r="W578" s="95"/>
      <c r="X578" s="95"/>
      <c r="Y578" s="82"/>
    </row>
    <row r="579" spans="1:25" s="6" customFormat="1" ht="30.75" customHeight="1" thickBot="1" x14ac:dyDescent="0.2">
      <c r="A579" s="10" t="s">
        <v>370</v>
      </c>
      <c r="B579" s="11" t="s">
        <v>368</v>
      </c>
      <c r="C579" s="11" t="s">
        <v>200</v>
      </c>
      <c r="D579" s="45" t="s">
        <v>197</v>
      </c>
      <c r="E579" s="57" t="s">
        <v>371</v>
      </c>
      <c r="F579" s="60"/>
      <c r="G579" s="109"/>
      <c r="H579" s="117">
        <v>97276.4</v>
      </c>
      <c r="I579" s="109"/>
      <c r="J579" s="96">
        <v>418302.8</v>
      </c>
      <c r="K579" s="96">
        <v>418302.8</v>
      </c>
      <c r="L579" s="109"/>
      <c r="M579" s="95">
        <v>440000</v>
      </c>
      <c r="N579" s="95">
        <v>440000</v>
      </c>
      <c r="O579" s="95"/>
      <c r="P579" s="95">
        <f t="shared" si="70"/>
        <v>21697.200000000012</v>
      </c>
      <c r="Q579" s="95">
        <f t="shared" ref="Q579:Q584" si="73">N579-K579</f>
        <v>21697.200000000012</v>
      </c>
      <c r="R579" s="95">
        <f t="shared" ref="R579:R584" si="74">O579-L579</f>
        <v>0</v>
      </c>
      <c r="S579" s="95">
        <v>440000</v>
      </c>
      <c r="T579" s="95">
        <v>440000</v>
      </c>
      <c r="U579" s="95"/>
      <c r="V579" s="95">
        <v>440000</v>
      </c>
      <c r="W579" s="95">
        <v>440000</v>
      </c>
      <c r="X579" s="95"/>
      <c r="Y579" s="81"/>
    </row>
    <row r="580" spans="1:25" ht="22.5" customHeight="1" x14ac:dyDescent="0.15">
      <c r="A580" s="20"/>
      <c r="B580" s="22"/>
      <c r="C580" s="22"/>
      <c r="D580" s="55"/>
      <c r="E580" s="56" t="s">
        <v>202</v>
      </c>
      <c r="F580" s="55"/>
      <c r="G580" s="91"/>
      <c r="H580" s="91"/>
      <c r="I580" s="91"/>
      <c r="J580" s="91"/>
      <c r="K580" s="91"/>
      <c r="L580" s="91"/>
      <c r="M580" s="95"/>
      <c r="N580" s="95"/>
      <c r="O580" s="95"/>
      <c r="P580" s="95">
        <f t="shared" si="70"/>
        <v>0</v>
      </c>
      <c r="Q580" s="95">
        <f t="shared" si="73"/>
        <v>0</v>
      </c>
      <c r="R580" s="95">
        <f t="shared" si="74"/>
        <v>0</v>
      </c>
      <c r="S580" s="95"/>
      <c r="T580" s="95"/>
      <c r="U580" s="95"/>
      <c r="V580" s="95"/>
      <c r="W580" s="95"/>
      <c r="X580" s="95"/>
      <c r="Y580" s="82"/>
    </row>
    <row r="581" spans="1:25" ht="18.75" customHeight="1" thickBot="1" x14ac:dyDescent="0.2">
      <c r="A581" s="38" t="s">
        <v>372</v>
      </c>
      <c r="B581" s="39" t="s">
        <v>368</v>
      </c>
      <c r="C581" s="39" t="s">
        <v>200</v>
      </c>
      <c r="D581" s="39" t="s">
        <v>224</v>
      </c>
      <c r="E581" s="56" t="s">
        <v>373</v>
      </c>
      <c r="F581" s="55"/>
      <c r="G581" s="91"/>
      <c r="H581" s="91"/>
      <c r="I581" s="91"/>
      <c r="J581" s="96">
        <v>418302.8</v>
      </c>
      <c r="K581" s="96">
        <v>418302.8</v>
      </c>
      <c r="L581" s="91"/>
      <c r="M581" s="95">
        <v>440000</v>
      </c>
      <c r="N581" s="95">
        <v>440000</v>
      </c>
      <c r="O581" s="95"/>
      <c r="P581" s="95">
        <f t="shared" si="70"/>
        <v>21697.200000000012</v>
      </c>
      <c r="Q581" s="95">
        <f t="shared" si="73"/>
        <v>21697.200000000012</v>
      </c>
      <c r="R581" s="95">
        <f t="shared" si="74"/>
        <v>0</v>
      </c>
      <c r="S581" s="95">
        <v>440000</v>
      </c>
      <c r="T581" s="95">
        <v>440000</v>
      </c>
      <c r="U581" s="95"/>
      <c r="V581" s="95">
        <v>440000</v>
      </c>
      <c r="W581" s="95">
        <v>440000</v>
      </c>
      <c r="X581" s="95"/>
      <c r="Y581" s="82"/>
    </row>
    <row r="582" spans="1:25" ht="18.75" customHeight="1" x14ac:dyDescent="0.15">
      <c r="A582" s="20"/>
      <c r="B582" s="22"/>
      <c r="C582" s="22"/>
      <c r="D582" s="55"/>
      <c r="E582" s="56" t="s">
        <v>5</v>
      </c>
      <c r="F582" s="55"/>
      <c r="G582" s="91"/>
      <c r="H582" s="91"/>
      <c r="I582" s="91"/>
      <c r="J582" s="91"/>
      <c r="K582" s="91"/>
      <c r="L582" s="91"/>
      <c r="M582" s="95"/>
      <c r="N582" s="95"/>
      <c r="O582" s="95"/>
      <c r="P582" s="95">
        <f t="shared" si="70"/>
        <v>0</v>
      </c>
      <c r="Q582" s="95">
        <f t="shared" si="73"/>
        <v>0</v>
      </c>
      <c r="R582" s="95">
        <f t="shared" si="74"/>
        <v>0</v>
      </c>
      <c r="S582" s="95"/>
      <c r="T582" s="95"/>
      <c r="U582" s="95"/>
      <c r="V582" s="95"/>
      <c r="W582" s="95"/>
      <c r="X582" s="95"/>
      <c r="Y582" s="82"/>
    </row>
    <row r="583" spans="1:25" ht="18.75" customHeight="1" thickBot="1" x14ac:dyDescent="0.2">
      <c r="A583" s="20"/>
      <c r="B583" s="22"/>
      <c r="C583" s="22"/>
      <c r="D583" s="55"/>
      <c r="E583" s="56" t="s">
        <v>513</v>
      </c>
      <c r="F583" s="55" t="s">
        <v>514</v>
      </c>
      <c r="G583" s="91"/>
      <c r="H583" s="91"/>
      <c r="I583" s="91"/>
      <c r="J583" s="96">
        <v>418302.8</v>
      </c>
      <c r="K583" s="96">
        <v>418302.8</v>
      </c>
      <c r="L583" s="91"/>
      <c r="M583" s="95">
        <v>440000</v>
      </c>
      <c r="N583" s="95">
        <v>440000</v>
      </c>
      <c r="O583" s="95"/>
      <c r="P583" s="95">
        <f t="shared" si="70"/>
        <v>21697.200000000012</v>
      </c>
      <c r="Q583" s="95">
        <f t="shared" si="73"/>
        <v>21697.200000000012</v>
      </c>
      <c r="R583" s="95">
        <f t="shared" si="74"/>
        <v>0</v>
      </c>
      <c r="S583" s="95">
        <v>440000</v>
      </c>
      <c r="T583" s="95">
        <v>440000</v>
      </c>
      <c r="U583" s="95"/>
      <c r="V583" s="95">
        <v>440000</v>
      </c>
      <c r="W583" s="95">
        <v>440000</v>
      </c>
      <c r="X583" s="95"/>
      <c r="Y583" s="82"/>
    </row>
    <row r="584" spans="1:25" ht="19.5" customHeight="1" thickBot="1" x14ac:dyDescent="0.2">
      <c r="A584" s="26"/>
      <c r="B584" s="28"/>
      <c r="C584" s="28"/>
      <c r="D584" s="64"/>
      <c r="E584" s="65" t="s">
        <v>731</v>
      </c>
      <c r="F584" s="43" t="s">
        <v>379</v>
      </c>
      <c r="G584" s="96"/>
      <c r="H584" s="105">
        <v>97276.4</v>
      </c>
      <c r="I584" s="105">
        <v>97276.4</v>
      </c>
      <c r="J584" s="96"/>
      <c r="K584" s="96"/>
      <c r="L584" s="96"/>
      <c r="M584" s="112"/>
      <c r="N584" s="112"/>
      <c r="O584" s="112"/>
      <c r="P584" s="112">
        <f t="shared" si="70"/>
        <v>0</v>
      </c>
      <c r="Q584" s="112">
        <f t="shared" si="73"/>
        <v>0</v>
      </c>
      <c r="R584" s="112">
        <f t="shared" si="74"/>
        <v>0</v>
      </c>
      <c r="S584" s="112"/>
      <c r="T584" s="112"/>
      <c r="U584" s="112"/>
      <c r="V584" s="112"/>
      <c r="W584" s="112"/>
      <c r="X584" s="112"/>
      <c r="Y584" s="83"/>
    </row>
  </sheetData>
  <mergeCells count="26"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Admin</cp:lastModifiedBy>
  <cp:lastPrinted>2022-06-17T10:50:42Z</cp:lastPrinted>
  <dcterms:created xsi:type="dcterms:W3CDTF">2022-06-16T10:33:45Z</dcterms:created>
  <dcterms:modified xsi:type="dcterms:W3CDTF">2022-10-19T11:48:35Z</dcterms:modified>
</cp:coreProperties>
</file>