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Armavir" sheetId="1" r:id="rId1"/>
  </sheets>
  <calcPr calcId="145621"/>
</workbook>
</file>

<file path=xl/calcChain.xml><?xml version="1.0" encoding="utf-8"?>
<calcChain xmlns="http://schemas.openxmlformats.org/spreadsheetml/2006/main">
  <c r="BN27" i="1" l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AR26" i="1"/>
  <c r="AQ26" i="1"/>
  <c r="H26" i="1"/>
  <c r="G26" i="1"/>
  <c r="F26" i="1"/>
  <c r="E26" i="1"/>
  <c r="C26" i="1" s="1"/>
  <c r="AR25" i="1"/>
  <c r="AQ25" i="1"/>
  <c r="H25" i="1"/>
  <c r="G25" i="1"/>
  <c r="F25" i="1"/>
  <c r="E25" i="1"/>
  <c r="D25" i="1"/>
  <c r="C25" i="1"/>
  <c r="AR24" i="1"/>
  <c r="AQ24" i="1"/>
  <c r="H24" i="1"/>
  <c r="G24" i="1"/>
  <c r="F24" i="1"/>
  <c r="D24" i="1" s="1"/>
  <c r="E24" i="1"/>
  <c r="C24" i="1" s="1"/>
  <c r="AR23" i="1"/>
  <c r="AQ23" i="1"/>
  <c r="H23" i="1"/>
  <c r="G23" i="1"/>
  <c r="F23" i="1"/>
  <c r="D23" i="1" s="1"/>
  <c r="E23" i="1"/>
  <c r="C23" i="1" s="1"/>
  <c r="AR22" i="1"/>
  <c r="AQ22" i="1"/>
  <c r="H22" i="1"/>
  <c r="G22" i="1"/>
  <c r="F22" i="1"/>
  <c r="D22" i="1" s="1"/>
  <c r="E22" i="1"/>
  <c r="C22" i="1" s="1"/>
  <c r="AR21" i="1"/>
  <c r="AQ21" i="1"/>
  <c r="H21" i="1"/>
  <c r="G21" i="1"/>
  <c r="F21" i="1"/>
  <c r="D21" i="1" s="1"/>
  <c r="E21" i="1"/>
  <c r="C21" i="1" s="1"/>
  <c r="AR20" i="1"/>
  <c r="AQ20" i="1"/>
  <c r="H20" i="1"/>
  <c r="G20" i="1"/>
  <c r="F20" i="1"/>
  <c r="D20" i="1" s="1"/>
  <c r="E20" i="1"/>
  <c r="AR19" i="1"/>
  <c r="AQ19" i="1"/>
  <c r="H19" i="1"/>
  <c r="G19" i="1"/>
  <c r="F19" i="1"/>
  <c r="D19" i="1" s="1"/>
  <c r="E19" i="1"/>
  <c r="C19" i="1" s="1"/>
  <c r="AR18" i="1"/>
  <c r="AQ18" i="1"/>
  <c r="H18" i="1"/>
  <c r="G18" i="1"/>
  <c r="F18" i="1"/>
  <c r="D18" i="1" s="1"/>
  <c r="E18" i="1"/>
  <c r="C18" i="1" s="1"/>
  <c r="AR17" i="1"/>
  <c r="AQ17" i="1"/>
  <c r="H17" i="1"/>
  <c r="H27" i="1" s="1"/>
  <c r="G17" i="1"/>
  <c r="F17" i="1"/>
  <c r="D17" i="1" s="1"/>
  <c r="E17" i="1"/>
  <c r="C20" i="1" l="1"/>
  <c r="G27" i="1"/>
  <c r="C17" i="1"/>
  <c r="C27" i="1" s="1"/>
  <c r="AQ27" i="1"/>
  <c r="D26" i="1"/>
  <c r="AR27" i="1"/>
  <c r="F27" i="1"/>
  <c r="E27" i="1"/>
  <c r="D27" i="1"/>
</calcChain>
</file>

<file path=xl/sharedStrings.xml><?xml version="1.0" encoding="utf-8"?>
<sst xmlns="http://schemas.openxmlformats.org/spreadsheetml/2006/main" count="126" uniqueCount="61">
  <si>
    <t>հազար դրամ</t>
  </si>
  <si>
    <t>Արաքս (Արմ.)</t>
  </si>
  <si>
    <t>Լենուղի</t>
  </si>
  <si>
    <t>Լուկաշին</t>
  </si>
  <si>
    <t>Խանջյան</t>
  </si>
  <si>
    <t>Հացիկ</t>
  </si>
  <si>
    <t>Սարդարապատ</t>
  </si>
  <si>
    <t xml:space="preserve">Այգեվան </t>
  </si>
  <si>
    <t>Մայիսյան</t>
  </si>
  <si>
    <t>Նորավան</t>
  </si>
  <si>
    <t>Մյասնիկյան</t>
  </si>
  <si>
    <t>ՀԱՏՎԱԾ 3</t>
  </si>
  <si>
    <t>Հ/Հ</t>
  </si>
  <si>
    <t>Անվանումը</t>
  </si>
  <si>
    <r>
      <rPr>
        <b/>
        <sz val="12"/>
        <rFont val="GHEA Grapalat"/>
        <family val="3"/>
      </rPr>
      <t>բյուջ տող 4000</t>
    </r>
    <r>
      <rPr>
        <sz val="12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</si>
  <si>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</si>
  <si>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</si>
  <si>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</si>
  <si>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</si>
  <si>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12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</si>
  <si>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2"/>
        <rFont val="GHEA Grapalat"/>
        <family val="3"/>
      </rPr>
      <t xml:space="preserve">(բյուջ. տող 6110) </t>
    </r>
    <r>
      <rPr>
        <sz val="12"/>
        <rFont val="GHEA Grapalat"/>
        <family val="3"/>
      </rPr>
      <t xml:space="preserve">
1.2. ՊԱՇԱՐՆԵՐԻ ԻՐԱՑՈՒՄԻՑ ՄՈՒՏՔԵՐ 
</t>
    </r>
    <r>
      <rPr>
        <b/>
        <sz val="12"/>
        <rFont val="GHEA Grapalat"/>
        <family val="3"/>
      </rPr>
      <t xml:space="preserve">(բյուջ. տող 6200)
</t>
    </r>
    <r>
      <rPr>
        <sz val="12"/>
        <rFont val="GHEA Grapalat"/>
        <family val="3"/>
      </rPr>
      <t xml:space="preserve">1.3. ԲԱՐՁՐԱՐԺԵՔ ԱԿՏԻՎՆԵՐԻ ԻՐԱՑՈՒՄԻՑ ՄՈՒՏՔԵՐ </t>
    </r>
    <r>
      <rPr>
        <b/>
        <sz val="12"/>
        <rFont val="GHEA Grapalat"/>
        <family val="3"/>
      </rPr>
      <t xml:space="preserve">
  (տող 6300)</t>
    </r>
    <r>
      <rPr>
        <sz val="12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</si>
  <si>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</si>
  <si>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</si>
  <si>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</si>
  <si>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r>
      <rPr>
        <b/>
        <sz val="12"/>
        <rFont val="GHEA Grapalat"/>
        <family val="3"/>
      </rPr>
      <t xml:space="preserve">բյուջ տող. 4300 </t>
    </r>
    <r>
      <rPr>
        <sz val="12"/>
        <rFont val="GHEA Grapalat"/>
        <family val="3"/>
      </rPr>
      <t xml:space="preserve">
1.3. ՏՈԿՈՍԱՎՃԱՐՆԵՐ (տող4310+տող 4320+տող4330)</t>
    </r>
  </si>
  <si>
    <t xml:space="preserve">որից` </t>
  </si>
  <si>
    <t>բյուջետ. տող 4500
1.5. ԴՐԱՄԱՇՆՈՐՀՆԵՐ (տող4510+տող4520+տող4530+տող4540)</t>
  </si>
  <si>
    <r>
      <rPr>
        <b/>
        <sz val="12"/>
        <rFont val="GHEA Grapalat"/>
        <family val="3"/>
      </rPr>
      <t>բյուջետ. տող 4600</t>
    </r>
    <r>
      <rPr>
        <sz val="12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</si>
  <si>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2"/>
        <rFont val="GHEA Grapalat"/>
        <family val="3"/>
      </rPr>
      <t>բյուջետ. տող 4700</t>
    </r>
    <r>
      <rPr>
        <sz val="12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</si>
  <si>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</si>
  <si>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2"/>
        <rFont val="GHEA Grapalat"/>
        <family val="3"/>
      </rPr>
      <t>(բյուջ. տող  5110)</t>
    </r>
    <r>
      <rPr>
        <sz val="12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</si>
  <si>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2"/>
        <rFont val="GHEA Grapalat"/>
        <family val="3"/>
      </rPr>
      <t xml:space="preserve"> (բյուջ. տող  5120+5130)</t>
    </r>
    <r>
      <rPr>
        <sz val="12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</si>
  <si>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</si>
  <si>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t xml:space="preserve"> վարչական մաս</t>
  </si>
  <si>
    <t>ֆոնդային մաս</t>
  </si>
  <si>
    <r>
      <rPr>
        <b/>
        <sz val="12"/>
        <rFont val="GHEA Grapalat"/>
        <family val="3"/>
      </rPr>
      <t>տող 4130</t>
    </r>
    <r>
      <rPr>
        <sz val="12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</si>
  <si>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2"/>
        <rFont val="GHEA Grapalat"/>
        <family val="3"/>
      </rPr>
      <t xml:space="preserve">
 Էներգետիկ  ծառայություններ</t>
    </r>
  </si>
  <si>
    <r>
      <rPr>
        <b/>
        <sz val="12"/>
        <rFont val="GHEA Grapalat"/>
        <family val="3"/>
      </rPr>
      <t>տող4213</t>
    </r>
    <r>
      <rPr>
        <sz val="12"/>
        <rFont val="GHEA Grapalat"/>
        <family val="3"/>
      </rPr>
      <t xml:space="preserve">
Կոմունալ ծառայություններ</t>
    </r>
  </si>
  <si>
    <r>
      <t>տող4214</t>
    </r>
    <r>
      <rPr>
        <sz val="12"/>
        <rFont val="GHEA Grapalat"/>
        <family val="3"/>
      </rPr>
      <t xml:space="preserve">
Կապի ծառայություններ</t>
    </r>
  </si>
  <si>
    <r>
      <t>տող 4220</t>
    </r>
    <r>
      <rPr>
        <sz val="12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</si>
  <si>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2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</si>
  <si>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/>
        <sz val="12"/>
        <rFont val="GHEA Grapalat"/>
        <family val="3"/>
      </rPr>
      <t xml:space="preserve">որից՝ բյուջ </t>
    </r>
    <r>
      <rPr>
        <b/>
        <u/>
        <sz val="12"/>
        <rFont val="GHEA Grapalat"/>
        <family val="3"/>
      </rPr>
      <t xml:space="preserve">տող. 4238 </t>
    </r>
    <r>
      <rPr>
        <sz val="12"/>
        <rFont val="GHEA Grapalat"/>
        <family val="3"/>
      </rPr>
      <t xml:space="preserve">
 Ընդհանուր բնույթի այլ ծառայություններ</t>
    </r>
  </si>
  <si>
    <r>
      <rPr>
        <b/>
        <sz val="12"/>
        <rFont val="GHEA Grapalat"/>
        <family val="3"/>
      </rPr>
      <t xml:space="preserve">բյուջ տող. 4250 </t>
    </r>
    <r>
      <rPr>
        <sz val="12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</si>
  <si>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2"/>
        <rFont val="GHEA Grapalat"/>
        <family val="3"/>
      </rPr>
      <t>բյուջետ. տող 4411</t>
    </r>
    <r>
      <rPr>
        <sz val="12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</si>
  <si>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2"/>
        <rFont val="GHEA Grapalat"/>
        <family val="3"/>
      </rPr>
      <t>բյուջետ. տող 4531</t>
    </r>
    <r>
      <rPr>
        <sz val="12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</si>
  <si>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</si>
  <si>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</si>
  <si>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</si>
  <si>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r>
      <rPr>
        <b/>
        <sz val="12"/>
        <rFont val="GHEA Grapalat"/>
        <family val="3"/>
      </rPr>
      <t xml:space="preserve">  (տող 6410)</t>
    </r>
    <r>
      <rPr>
        <sz val="12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</si>
  <si>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</si>
  <si>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տարեկան    ճշտված պլան</t>
  </si>
  <si>
    <t>փաստ</t>
  </si>
  <si>
    <t>տարեկան ճշտված պլան</t>
  </si>
  <si>
    <t>ԸՆԴԱՄԵՆԸ</t>
  </si>
  <si>
    <t xml:space="preserve">                                                 ՀՀ  ԱՐՄԱՎԻՐԻ  ՄԱՐԶԻ  ՀԱՄԱՅՆՔՆԵՐԻԻ  ԲՅՈՒՋԵՆԵՐԻԻ ԾԱԽՍԵՐԸ`  ԸՍՏ  ԲՅՈՒՋԵՏԱՅԻՆ ԾԱԽՍԵՐԻ ՏՆՏԵՍԱԳԻՏԱԿԱՆ ԴԱՍԱԿԱՐԳՄԱՆ</t>
  </si>
  <si>
    <r>
      <rPr>
        <b/>
        <sz val="12"/>
        <rFont val="GHEA Grapalat"/>
        <family val="3"/>
      </rPr>
      <t xml:space="preserve">բյուջ տող. 4260 </t>
    </r>
    <r>
      <rPr>
        <sz val="12"/>
        <rFont val="GHEA Grapalat"/>
        <family val="3"/>
      </rPr>
      <t xml:space="preserve">
 ՆՅՈՒԹԵՐ </t>
    </r>
  </si>
  <si>
    <r>
      <rPr>
        <b/>
        <sz val="12"/>
        <rFont val="GHEA Grapalat"/>
        <family val="3"/>
      </rPr>
      <t xml:space="preserve">բյուջետ. տող 4400
</t>
    </r>
    <r>
      <rPr>
        <sz val="12"/>
        <rFont val="GHEA Grapalat"/>
        <family val="3"/>
      </rPr>
      <t xml:space="preserve">
1.4. ՍՈՒԲՍԻԴԻԱՆԵՐ  </t>
    </r>
  </si>
  <si>
    <t xml:space="preserve">  Հավելված                         ՀՀ Արմավիրի մարզի Արմավիրի համայնքի ավագանու 2022թվականի ապրիլի 06-ի     թիվ     Ն որոշման</t>
  </si>
  <si>
    <r>
      <rPr>
        <b/>
        <sz val="12"/>
        <rFont val="GHEA Grapalat"/>
        <family val="3"/>
      </rPr>
      <t>(տող 4110+ տող4120)</t>
    </r>
    <r>
      <rPr>
        <b/>
        <sz val="11"/>
        <rFont val="GHEA Grapalat"/>
        <family val="3"/>
      </rPr>
      <t xml:space="preserve"> </t>
    </r>
    <r>
      <rPr>
        <sz val="11"/>
        <rFont val="GHEA Grapalat"/>
        <family val="3"/>
      </rPr>
      <t>ԴՐԱՄՈՎ ՎՃԱՐՎՈՂ ԱՇԽԱՏԱՎԱՐՁԵՐ ԵՎ ՀԱՎԵԼԱՎՃԱՐՆԵ</t>
    </r>
    <r>
      <rPr>
        <sz val="12"/>
        <rFont val="GHEA Grapalat"/>
        <family val="3"/>
      </rPr>
      <t xml:space="preserve">Ր </t>
    </r>
    <r>
      <rPr>
        <b/>
        <sz val="12"/>
        <rFont val="GHEA Grapalat"/>
        <family val="3"/>
      </rPr>
      <t>)</t>
    </r>
  </si>
  <si>
    <r>
      <rPr>
        <b/>
        <sz val="12"/>
        <rFont val="GHEA Grapalat"/>
        <family val="3"/>
      </rPr>
      <t>բյուջ տող 4200</t>
    </r>
    <r>
      <rPr>
        <sz val="12"/>
        <rFont val="GHEA Grapalat"/>
        <family val="3"/>
      </rPr>
      <t xml:space="preserve">
1.2 </t>
    </r>
    <r>
      <rPr>
        <sz val="11"/>
        <rFont val="GHEA Grapalat"/>
        <family val="3"/>
      </rPr>
      <t xml:space="preserve">ԾԱՌԱՅՈՒԹՅՈՒՆՆԵՐԻ ԵՎ ԱՊՐԱՆՔՆԵՐԻ ՁԵՌՔ ԲԵՐՈՒՄ </t>
    </r>
    <r>
      <rPr>
        <sz val="12"/>
        <rFont val="GHEA Grapalat"/>
        <family val="3"/>
      </rPr>
      <t>(տող4210+տող4220+տող4230+տող4240+տող4250+տող4260)</t>
    </r>
  </si>
  <si>
    <t xml:space="preserve"> ՀՀ ԱՐՄԱՎԻՐԻ  ՄԱՐԶԻ  ԱՐՄԱՎԻՐ ՀԱՄԱՅՆՔԻ ԳՅՈՒՂԵՐԻ 2021թ. ԲՅՈՒՋԵՏԱՅԻՆ ԾԱԽՍԵՐԸ՝ ԸՍՏ ԾԱԽՍԵՐԻ ՏՆՏԵՍԱԿԱՆ ԴԱՍԱԿԱՐԳՄԱՆ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</si>
</sst>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u/>
      <sz val="12"/>
      <name val="GHEA Grapalat"/>
      <family val="3"/>
    </font>
    <font>
      <b/>
      <u/>
      <sz val="12"/>
      <name val="GHEA Grapalat"/>
      <family val="3"/>
    </font>
    <font>
      <sz val="11"/>
      <color theme="1"/>
      <name val="Calibri"/>
      <family val="2"/>
      <scheme val="minor"/>
    </font>
    <font>
      <b/>
      <sz val="11"/>
      <name val="GHEA Grapalat"/>
      <family val="3"/>
    </font>
    <font>
      <sz val="11"/>
      <name val="GHEA Grapalat"/>
      <family val="3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164" fontId="1" fillId="6" borderId="9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64" fontId="1" fillId="6" borderId="0" xfId="0" applyNumberFormat="1" applyFont="1" applyFill="1"/>
    <xf numFmtId="0" fontId="1" fillId="0" borderId="0" xfId="0" applyFont="1" applyBorder="1" applyAlignment="1">
      <alignment horizontal="center" vertical="center"/>
    </xf>
    <xf numFmtId="4" fontId="1" fillId="12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5" fontId="1" fillId="0" borderId="5" xfId="0" applyNumberFormat="1" applyFont="1" applyBorder="1" applyAlignment="1" applyProtection="1">
      <alignment vertical="center" wrapText="1"/>
    </xf>
    <xf numFmtId="164" fontId="1" fillId="2" borderId="5" xfId="0" applyNumberFormat="1" applyFont="1" applyFill="1" applyBorder="1"/>
    <xf numFmtId="165" fontId="1" fillId="2" borderId="5" xfId="0" applyNumberFormat="1" applyFont="1" applyFill="1" applyBorder="1"/>
    <xf numFmtId="165" fontId="2" fillId="0" borderId="5" xfId="0" applyNumberFormat="1" applyFont="1" applyBorder="1"/>
    <xf numFmtId="165" fontId="1" fillId="0" borderId="0" xfId="0" applyNumberFormat="1" applyFont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2" fillId="4" borderId="5" xfId="0" applyNumberFormat="1" applyFont="1" applyFill="1" applyBorder="1" applyAlignment="1">
      <alignment horizontal="right" vertical="center" wrapText="1"/>
    </xf>
    <xf numFmtId="165" fontId="2" fillId="4" borderId="0" xfId="0" applyNumberFormat="1" applyFont="1" applyFill="1" applyAlignment="1">
      <alignment horizontal="right"/>
    </xf>
    <xf numFmtId="0" fontId="1" fillId="6" borderId="0" xfId="0" applyFont="1" applyFill="1"/>
    <xf numFmtId="0" fontId="1" fillId="0" borderId="0" xfId="0" applyFont="1" applyBorder="1"/>
    <xf numFmtId="0" fontId="1" fillId="0" borderId="0" xfId="0" applyFont="1" applyAlignment="1">
      <alignment horizontal="center" vertical="center" wrapText="1"/>
    </xf>
    <xf numFmtId="165" fontId="2" fillId="4" borderId="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10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11" borderId="5" xfId="0" applyNumberFormat="1" applyFont="1" applyFill="1" applyBorder="1" applyAlignment="1" applyProtection="1">
      <alignment horizontal="center" vertical="center" wrapText="1"/>
    </xf>
    <xf numFmtId="0" fontId="1" fillId="9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" fontId="1" fillId="8" borderId="6" xfId="0" applyNumberFormat="1" applyFont="1" applyFill="1" applyBorder="1" applyAlignment="1">
      <alignment horizontal="center" vertical="center" wrapText="1"/>
    </xf>
    <xf numFmtId="4" fontId="1" fillId="9" borderId="9" xfId="0" applyNumberFormat="1" applyFont="1" applyFill="1" applyBorder="1" applyAlignment="1">
      <alignment horizontal="center" vertical="center" wrapText="1"/>
    </xf>
    <xf numFmtId="4" fontId="1" fillId="9" borderId="6" xfId="0" applyNumberFormat="1" applyFont="1" applyFill="1" applyBorder="1" applyAlignment="1">
      <alignment horizontal="center" vertical="center" wrapText="1"/>
    </xf>
    <xf numFmtId="4" fontId="1" fillId="9" borderId="10" xfId="0" applyNumberFormat="1" applyFont="1" applyFill="1" applyBorder="1" applyAlignment="1">
      <alignment horizontal="center" vertical="center" wrapText="1"/>
    </xf>
    <xf numFmtId="4" fontId="1" fillId="10" borderId="9" xfId="0" applyNumberFormat="1" applyFont="1" applyFill="1" applyBorder="1" applyAlignment="1">
      <alignment horizontal="center" vertical="center" wrapText="1"/>
    </xf>
    <xf numFmtId="4" fontId="1" fillId="1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4"/>
  <sheetViews>
    <sheetView tabSelected="1" zoomScaleNormal="100" workbookViewId="0">
      <pane xSplit="2" ySplit="16" topLeftCell="AY17" activePane="bottomRight" state="frozen"/>
      <selection pane="topRight" activeCell="C1" sqref="C1"/>
      <selection pane="bottomLeft" activeCell="A11" sqref="A11"/>
      <selection pane="bottomRight" activeCell="BP9" sqref="BP9"/>
    </sheetView>
  </sheetViews>
  <sheetFormatPr defaultColWidth="8.85546875" defaultRowHeight="17.25" x14ac:dyDescent="0.3"/>
  <cols>
    <col min="1" max="1" width="7.42578125" style="6" customWidth="1"/>
    <col min="2" max="2" width="16.140625" style="25" customWidth="1"/>
    <col min="3" max="3" width="12.42578125" style="6" customWidth="1"/>
    <col min="4" max="4" width="12.5703125" style="6" customWidth="1"/>
    <col min="5" max="5" width="13.140625" style="6" customWidth="1"/>
    <col min="6" max="6" width="12.85546875" style="6" customWidth="1"/>
    <col min="7" max="7" width="12.5703125" style="6" customWidth="1"/>
    <col min="8" max="8" width="11.85546875" style="6" customWidth="1"/>
    <col min="9" max="9" width="12.140625" style="6" customWidth="1"/>
    <col min="10" max="10" width="13.28515625" style="6" customWidth="1"/>
    <col min="11" max="11" width="0.140625" style="6" hidden="1" customWidth="1"/>
    <col min="12" max="12" width="3.5703125" style="6" hidden="1" customWidth="1"/>
    <col min="13" max="13" width="12.42578125" style="6" customWidth="1"/>
    <col min="14" max="14" width="12.85546875" style="6" customWidth="1"/>
    <col min="15" max="15" width="12.140625" style="6" customWidth="1"/>
    <col min="16" max="16" width="11.28515625" style="6" customWidth="1"/>
    <col min="17" max="17" width="11" style="6" customWidth="1"/>
    <col min="18" max="18" width="10.5703125" style="6" customWidth="1"/>
    <col min="19" max="19" width="11" style="6" customWidth="1"/>
    <col min="20" max="20" width="10.7109375" style="6" customWidth="1"/>
    <col min="21" max="21" width="9.7109375" style="6" customWidth="1"/>
    <col min="22" max="22" width="8.140625" style="6" customWidth="1"/>
    <col min="23" max="23" width="11.85546875" style="6" customWidth="1"/>
    <col min="24" max="24" width="11.42578125" style="6" customWidth="1"/>
    <col min="25" max="25" width="10.7109375" style="6" customWidth="1"/>
    <col min="26" max="26" width="12" style="6" customWidth="1"/>
    <col min="27" max="27" width="12.7109375" style="6" customWidth="1"/>
    <col min="28" max="28" width="12.42578125" style="6" customWidth="1"/>
    <col min="29" max="29" width="11.85546875" style="6" customWidth="1"/>
    <col min="30" max="30" width="11.28515625" style="6" customWidth="1"/>
    <col min="31" max="31" width="0.140625" style="6" customWidth="1"/>
    <col min="32" max="32" width="14.28515625" style="6" hidden="1" customWidth="1"/>
    <col min="33" max="33" width="11" style="6" customWidth="1"/>
    <col min="34" max="34" width="10.85546875" style="6" customWidth="1"/>
    <col min="35" max="35" width="11.140625" style="6" customWidth="1"/>
    <col min="36" max="36" width="11.85546875" style="6" customWidth="1"/>
    <col min="37" max="37" width="11.42578125" style="6" customWidth="1"/>
    <col min="38" max="38" width="11.7109375" style="6" customWidth="1"/>
    <col min="39" max="39" width="12" style="6" customWidth="1"/>
    <col min="40" max="40" width="11.42578125" style="6" customWidth="1"/>
    <col min="41" max="41" width="12.140625" style="6" customWidth="1"/>
    <col min="42" max="42" width="11.7109375" style="6" customWidth="1"/>
    <col min="43" max="43" width="11.85546875" style="6" customWidth="1"/>
    <col min="44" max="44" width="9.7109375" style="6" customWidth="1"/>
    <col min="45" max="45" width="11.85546875" style="6" customWidth="1"/>
    <col min="46" max="46" width="11.140625" style="6" customWidth="1"/>
    <col min="47" max="48" width="14.28515625" style="6" hidden="1" customWidth="1"/>
    <col min="49" max="49" width="12.5703125" style="6" customWidth="1"/>
    <col min="50" max="50" width="11.42578125" style="6" customWidth="1"/>
    <col min="51" max="51" width="0.140625" style="6" customWidth="1"/>
    <col min="52" max="52" width="14.28515625" style="6" hidden="1" customWidth="1"/>
    <col min="53" max="53" width="12.5703125" style="6" customWidth="1"/>
    <col min="54" max="54" width="11.85546875" style="6" customWidth="1"/>
    <col min="55" max="55" width="12.7109375" style="6" customWidth="1"/>
    <col min="56" max="56" width="14.28515625" style="6" customWidth="1"/>
    <col min="57" max="57" width="11.7109375" style="6" customWidth="1"/>
    <col min="58" max="58" width="12" style="6" customWidth="1"/>
    <col min="59" max="60" width="14.28515625" style="6" hidden="1" customWidth="1"/>
    <col min="61" max="61" width="10.5703125" style="6" customWidth="1"/>
    <col min="62" max="62" width="11.7109375" style="6" customWidth="1"/>
    <col min="63" max="64" width="12.5703125" style="6" customWidth="1"/>
    <col min="65" max="65" width="0.140625" style="6" customWidth="1"/>
    <col min="66" max="66" width="14.28515625" style="6" hidden="1" customWidth="1"/>
    <col min="67" max="135" width="14.28515625" style="6" customWidth="1"/>
    <col min="136" max="136" width="8.85546875" style="6"/>
    <col min="137" max="137" width="15.28515625" style="6" customWidth="1"/>
    <col min="138" max="138" width="14.7109375" style="6" customWidth="1"/>
    <col min="139" max="139" width="13.28515625" style="6" customWidth="1"/>
    <col min="140" max="140" width="12.140625" style="6" customWidth="1"/>
    <col min="141" max="141" width="15.140625" style="6" customWidth="1"/>
    <col min="142" max="16384" width="8.85546875" style="6"/>
  </cols>
  <sheetData>
    <row r="1" spans="1:66" ht="24.75" hidden="1" customHeight="1" x14ac:dyDescent="0.3">
      <c r="A1" s="2"/>
      <c r="B1" s="3"/>
      <c r="C1" s="2"/>
      <c r="D1" s="2"/>
      <c r="E1" s="2"/>
      <c r="F1" s="2"/>
      <c r="G1" s="2" t="s">
        <v>11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  <c r="AJ1" s="4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1:66" ht="24.75" customHeight="1" x14ac:dyDescent="0.3">
      <c r="A2" s="2"/>
      <c r="B2" s="3"/>
      <c r="C2" s="2"/>
      <c r="D2" s="2"/>
      <c r="E2" s="2"/>
      <c r="F2" s="2"/>
      <c r="G2" s="27" t="s">
        <v>57</v>
      </c>
      <c r="H2" s="2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1:66" ht="24.75" customHeight="1" x14ac:dyDescent="0.3">
      <c r="A3" s="2"/>
      <c r="B3" s="3"/>
      <c r="C3" s="2"/>
      <c r="D3" s="2"/>
      <c r="E3" s="2"/>
      <c r="F3" s="2"/>
      <c r="G3" s="27"/>
      <c r="H3" s="2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4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ht="35.25" customHeight="1" x14ac:dyDescent="0.3">
      <c r="A4" s="2"/>
      <c r="B4" s="3"/>
      <c r="C4" s="2"/>
      <c r="D4" s="2"/>
      <c r="E4" s="2"/>
      <c r="F4" s="2"/>
      <c r="G4" s="27"/>
      <c r="H4" s="2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4"/>
      <c r="AJ4" s="4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</row>
    <row r="5" spans="1:66" ht="4.5" customHeight="1" x14ac:dyDescent="0.3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4"/>
      <c r="AJ5" s="4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1:66" ht="24.75" hidden="1" customHeight="1" x14ac:dyDescent="0.3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4"/>
      <c r="AJ6" s="4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24.75" customHeight="1" x14ac:dyDescent="0.3">
      <c r="A7" s="2"/>
      <c r="B7" s="3"/>
      <c r="C7" s="27" t="s">
        <v>60</v>
      </c>
      <c r="D7" s="27"/>
      <c r="E7" s="27"/>
      <c r="F7" s="27"/>
      <c r="G7" s="27"/>
      <c r="H7" s="27"/>
      <c r="I7" s="2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4"/>
      <c r="AJ7" s="4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spans="1:66" ht="28.15" customHeight="1" x14ac:dyDescent="0.3">
      <c r="A8" s="7" t="s">
        <v>54</v>
      </c>
      <c r="B8" s="7"/>
      <c r="C8" s="27"/>
      <c r="D8" s="27"/>
      <c r="E8" s="27"/>
      <c r="F8" s="27"/>
      <c r="G8" s="27"/>
      <c r="H8" s="27"/>
      <c r="I8" s="2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</row>
    <row r="9" spans="1:66" ht="3" customHeight="1" x14ac:dyDescent="0.3">
      <c r="B9" s="9"/>
      <c r="D9" s="38"/>
      <c r="E9" s="38"/>
      <c r="F9" s="38"/>
      <c r="G9" s="38"/>
      <c r="H9" s="38"/>
      <c r="I9" s="38"/>
      <c r="J9" s="6" t="s">
        <v>0</v>
      </c>
      <c r="W9" s="39"/>
      <c r="X9" s="39"/>
      <c r="AG9" s="38"/>
      <c r="AH9" s="38"/>
      <c r="AI9" s="10"/>
      <c r="AJ9" s="10"/>
    </row>
    <row r="10" spans="1:66" ht="17.45" customHeight="1" x14ac:dyDescent="0.3">
      <c r="A10" s="40" t="s">
        <v>12</v>
      </c>
      <c r="B10" s="41" t="s">
        <v>13</v>
      </c>
      <c r="C10" s="42" t="s">
        <v>14</v>
      </c>
      <c r="D10" s="43"/>
      <c r="E10" s="43"/>
      <c r="F10" s="43"/>
      <c r="G10" s="43"/>
      <c r="H10" s="44"/>
      <c r="I10" s="48" t="s">
        <v>15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50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</row>
    <row r="11" spans="1:66" ht="18" customHeight="1" x14ac:dyDescent="0.3">
      <c r="A11" s="40"/>
      <c r="B11" s="41"/>
      <c r="C11" s="45"/>
      <c r="D11" s="46"/>
      <c r="E11" s="46"/>
      <c r="F11" s="46"/>
      <c r="G11" s="46"/>
      <c r="H11" s="47"/>
      <c r="I11" s="74" t="s">
        <v>16</v>
      </c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6"/>
      <c r="BC11" s="77" t="s">
        <v>17</v>
      </c>
      <c r="BD11" s="78"/>
      <c r="BE11" s="78"/>
      <c r="BF11" s="78"/>
      <c r="BG11" s="78"/>
      <c r="BH11" s="78"/>
      <c r="BI11" s="54" t="s">
        <v>18</v>
      </c>
      <c r="BJ11" s="54"/>
      <c r="BK11" s="54"/>
      <c r="BL11" s="54"/>
      <c r="BM11" s="54"/>
      <c r="BN11" s="54"/>
    </row>
    <row r="12" spans="1:66" ht="6" hidden="1" customHeight="1" x14ac:dyDescent="0.3">
      <c r="A12" s="40"/>
      <c r="B12" s="41"/>
      <c r="C12" s="45"/>
      <c r="D12" s="46"/>
      <c r="E12" s="46"/>
      <c r="F12" s="46"/>
      <c r="G12" s="46"/>
      <c r="H12" s="47"/>
      <c r="I12" s="51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3"/>
      <c r="BC12" s="51"/>
      <c r="BD12" s="52"/>
      <c r="BE12" s="52"/>
      <c r="BF12" s="52"/>
      <c r="BG12" s="54" t="s">
        <v>19</v>
      </c>
      <c r="BH12" s="54"/>
      <c r="BI12" s="55" t="s">
        <v>20</v>
      </c>
      <c r="BJ12" s="56"/>
      <c r="BK12" s="54" t="s">
        <v>21</v>
      </c>
      <c r="BL12" s="54"/>
      <c r="BM12" s="54"/>
      <c r="BN12" s="54"/>
    </row>
    <row r="13" spans="1:66" ht="17.25" hidden="1" customHeight="1" x14ac:dyDescent="0.3">
      <c r="A13" s="40"/>
      <c r="B13" s="41"/>
      <c r="C13" s="45"/>
      <c r="D13" s="46"/>
      <c r="E13" s="46"/>
      <c r="F13" s="46"/>
      <c r="G13" s="46"/>
      <c r="H13" s="47"/>
      <c r="I13" s="54" t="s">
        <v>22</v>
      </c>
      <c r="J13" s="54"/>
      <c r="K13" s="54"/>
      <c r="L13" s="54"/>
      <c r="M13" s="61" t="s">
        <v>59</v>
      </c>
      <c r="N13" s="62"/>
      <c r="O13" s="65" t="s">
        <v>23</v>
      </c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7"/>
      <c r="AE13" s="61" t="s">
        <v>24</v>
      </c>
      <c r="AF13" s="62"/>
      <c r="AG13" s="61" t="s">
        <v>56</v>
      </c>
      <c r="AH13" s="62"/>
      <c r="AI13" s="33" t="s">
        <v>25</v>
      </c>
      <c r="AJ13" s="30"/>
      <c r="AK13" s="68" t="s">
        <v>26</v>
      </c>
      <c r="AL13" s="37"/>
      <c r="AM13" s="33" t="s">
        <v>25</v>
      </c>
      <c r="AN13" s="30"/>
      <c r="AO13" s="37" t="s">
        <v>27</v>
      </c>
      <c r="AP13" s="37"/>
      <c r="AQ13" s="33" t="s">
        <v>28</v>
      </c>
      <c r="AR13" s="69"/>
      <c r="AS13" s="69"/>
      <c r="AT13" s="69"/>
      <c r="AU13" s="69"/>
      <c r="AV13" s="30"/>
      <c r="AW13" s="33" t="s">
        <v>29</v>
      </c>
      <c r="AX13" s="69"/>
      <c r="AY13" s="69"/>
      <c r="AZ13" s="69"/>
      <c r="BA13" s="69"/>
      <c r="BB13" s="30"/>
      <c r="BC13" s="55" t="s">
        <v>30</v>
      </c>
      <c r="BD13" s="56"/>
      <c r="BE13" s="55" t="s">
        <v>31</v>
      </c>
      <c r="BF13" s="56"/>
      <c r="BG13" s="54"/>
      <c r="BH13" s="54"/>
      <c r="BI13" s="57"/>
      <c r="BJ13" s="58"/>
      <c r="BK13" s="54"/>
      <c r="BL13" s="54"/>
      <c r="BM13" s="54"/>
      <c r="BN13" s="54"/>
    </row>
    <row r="14" spans="1:66" ht="69.75" customHeight="1" x14ac:dyDescent="0.3">
      <c r="A14" s="40"/>
      <c r="B14" s="41"/>
      <c r="C14" s="34" t="s">
        <v>32</v>
      </c>
      <c r="D14" s="34"/>
      <c r="E14" s="35" t="s">
        <v>33</v>
      </c>
      <c r="F14" s="35"/>
      <c r="G14" s="36" t="s">
        <v>34</v>
      </c>
      <c r="H14" s="36"/>
      <c r="I14" s="37" t="s">
        <v>58</v>
      </c>
      <c r="J14" s="37"/>
      <c r="K14" s="37" t="s">
        <v>35</v>
      </c>
      <c r="L14" s="37"/>
      <c r="M14" s="63"/>
      <c r="N14" s="64"/>
      <c r="O14" s="29" t="s">
        <v>36</v>
      </c>
      <c r="P14" s="30"/>
      <c r="Q14" s="33" t="s">
        <v>37</v>
      </c>
      <c r="R14" s="30"/>
      <c r="S14" s="29" t="s">
        <v>38</v>
      </c>
      <c r="T14" s="30"/>
      <c r="U14" s="29" t="s">
        <v>39</v>
      </c>
      <c r="V14" s="30"/>
      <c r="W14" s="29" t="s">
        <v>40</v>
      </c>
      <c r="X14" s="30"/>
      <c r="Y14" s="31" t="s">
        <v>41</v>
      </c>
      <c r="Z14" s="32"/>
      <c r="AA14" s="33" t="s">
        <v>42</v>
      </c>
      <c r="AB14" s="30"/>
      <c r="AC14" s="33" t="s">
        <v>55</v>
      </c>
      <c r="AD14" s="30"/>
      <c r="AE14" s="63"/>
      <c r="AF14" s="64"/>
      <c r="AG14" s="63"/>
      <c r="AH14" s="64"/>
      <c r="AI14" s="33" t="s">
        <v>43</v>
      </c>
      <c r="AJ14" s="30"/>
      <c r="AK14" s="37"/>
      <c r="AL14" s="37"/>
      <c r="AM14" s="33" t="s">
        <v>44</v>
      </c>
      <c r="AN14" s="30"/>
      <c r="AO14" s="37"/>
      <c r="AP14" s="37"/>
      <c r="AQ14" s="34" t="s">
        <v>32</v>
      </c>
      <c r="AR14" s="34"/>
      <c r="AS14" s="34" t="s">
        <v>33</v>
      </c>
      <c r="AT14" s="34"/>
      <c r="AU14" s="34" t="s">
        <v>34</v>
      </c>
      <c r="AV14" s="34"/>
      <c r="AW14" s="34" t="s">
        <v>45</v>
      </c>
      <c r="AX14" s="34"/>
      <c r="AY14" s="70" t="s">
        <v>46</v>
      </c>
      <c r="AZ14" s="71"/>
      <c r="BA14" s="72" t="s">
        <v>47</v>
      </c>
      <c r="BB14" s="72"/>
      <c r="BC14" s="59"/>
      <c r="BD14" s="60"/>
      <c r="BE14" s="59"/>
      <c r="BF14" s="60"/>
      <c r="BG14" s="54"/>
      <c r="BH14" s="54"/>
      <c r="BI14" s="59"/>
      <c r="BJ14" s="60"/>
      <c r="BK14" s="54" t="s">
        <v>48</v>
      </c>
      <c r="BL14" s="54"/>
      <c r="BM14" s="54" t="s">
        <v>49</v>
      </c>
      <c r="BN14" s="54"/>
    </row>
    <row r="15" spans="1:66" ht="44.25" customHeight="1" x14ac:dyDescent="0.3">
      <c r="A15" s="40"/>
      <c r="B15" s="41"/>
      <c r="C15" s="11" t="s">
        <v>50</v>
      </c>
      <c r="D15" s="12" t="s">
        <v>51</v>
      </c>
      <c r="E15" s="11" t="s">
        <v>52</v>
      </c>
      <c r="F15" s="12" t="s">
        <v>51</v>
      </c>
      <c r="G15" s="11" t="s">
        <v>52</v>
      </c>
      <c r="H15" s="12" t="s">
        <v>51</v>
      </c>
      <c r="I15" s="11" t="s">
        <v>52</v>
      </c>
      <c r="J15" s="12" t="s">
        <v>51</v>
      </c>
      <c r="K15" s="11" t="s">
        <v>52</v>
      </c>
      <c r="L15" s="12" t="s">
        <v>51</v>
      </c>
      <c r="M15" s="11" t="s">
        <v>52</v>
      </c>
      <c r="N15" s="12" t="s">
        <v>51</v>
      </c>
      <c r="O15" s="11" t="s">
        <v>52</v>
      </c>
      <c r="P15" s="12" t="s">
        <v>51</v>
      </c>
      <c r="Q15" s="11" t="s">
        <v>52</v>
      </c>
      <c r="R15" s="12" t="s">
        <v>51</v>
      </c>
      <c r="S15" s="11" t="s">
        <v>52</v>
      </c>
      <c r="T15" s="12" t="s">
        <v>51</v>
      </c>
      <c r="U15" s="11" t="s">
        <v>52</v>
      </c>
      <c r="V15" s="12" t="s">
        <v>51</v>
      </c>
      <c r="W15" s="11" t="s">
        <v>52</v>
      </c>
      <c r="X15" s="12" t="s">
        <v>51</v>
      </c>
      <c r="Y15" s="11" t="s">
        <v>52</v>
      </c>
      <c r="Z15" s="12" t="s">
        <v>51</v>
      </c>
      <c r="AA15" s="11" t="s">
        <v>52</v>
      </c>
      <c r="AB15" s="12" t="s">
        <v>51</v>
      </c>
      <c r="AC15" s="11" t="s">
        <v>52</v>
      </c>
      <c r="AD15" s="12" t="s">
        <v>51</v>
      </c>
      <c r="AE15" s="11" t="s">
        <v>52</v>
      </c>
      <c r="AF15" s="12" t="s">
        <v>51</v>
      </c>
      <c r="AG15" s="11" t="s">
        <v>52</v>
      </c>
      <c r="AH15" s="12" t="s">
        <v>51</v>
      </c>
      <c r="AI15" s="11" t="s">
        <v>52</v>
      </c>
      <c r="AJ15" s="12" t="s">
        <v>51</v>
      </c>
      <c r="AK15" s="11" t="s">
        <v>52</v>
      </c>
      <c r="AL15" s="12" t="s">
        <v>51</v>
      </c>
      <c r="AM15" s="11" t="s">
        <v>50</v>
      </c>
      <c r="AN15" s="12" t="s">
        <v>51</v>
      </c>
      <c r="AO15" s="11" t="s">
        <v>52</v>
      </c>
      <c r="AP15" s="12" t="s">
        <v>51</v>
      </c>
      <c r="AQ15" s="11" t="s">
        <v>52</v>
      </c>
      <c r="AR15" s="12" t="s">
        <v>51</v>
      </c>
      <c r="AS15" s="11" t="s">
        <v>52</v>
      </c>
      <c r="AT15" s="12" t="s">
        <v>51</v>
      </c>
      <c r="AU15" s="11" t="s">
        <v>52</v>
      </c>
      <c r="AV15" s="12" t="s">
        <v>51</v>
      </c>
      <c r="AW15" s="11" t="s">
        <v>52</v>
      </c>
      <c r="AX15" s="12" t="s">
        <v>51</v>
      </c>
      <c r="AY15" s="11" t="s">
        <v>52</v>
      </c>
      <c r="AZ15" s="12" t="s">
        <v>51</v>
      </c>
      <c r="BA15" s="11" t="s">
        <v>52</v>
      </c>
      <c r="BB15" s="12" t="s">
        <v>51</v>
      </c>
      <c r="BC15" s="11" t="s">
        <v>52</v>
      </c>
      <c r="BD15" s="12" t="s">
        <v>51</v>
      </c>
      <c r="BE15" s="11" t="s">
        <v>52</v>
      </c>
      <c r="BF15" s="12" t="s">
        <v>51</v>
      </c>
      <c r="BG15" s="11" t="s">
        <v>52</v>
      </c>
      <c r="BH15" s="12" t="s">
        <v>51</v>
      </c>
      <c r="BI15" s="11" t="s">
        <v>52</v>
      </c>
      <c r="BJ15" s="12" t="s">
        <v>51</v>
      </c>
      <c r="BK15" s="11" t="s">
        <v>52</v>
      </c>
      <c r="BL15" s="12" t="s">
        <v>51</v>
      </c>
      <c r="BM15" s="11" t="s">
        <v>52</v>
      </c>
      <c r="BN15" s="12" t="s">
        <v>51</v>
      </c>
    </row>
    <row r="16" spans="1:66" ht="21" customHeight="1" x14ac:dyDescent="0.3">
      <c r="A16" s="13"/>
      <c r="B16" s="14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13">
        <v>7</v>
      </c>
      <c r="I16" s="13">
        <v>8</v>
      </c>
      <c r="J16" s="13">
        <v>9</v>
      </c>
      <c r="K16" s="13">
        <v>10</v>
      </c>
      <c r="L16" s="13">
        <v>11</v>
      </c>
      <c r="M16" s="13">
        <v>12</v>
      </c>
      <c r="N16" s="13">
        <v>13</v>
      </c>
      <c r="O16" s="13">
        <v>14</v>
      </c>
      <c r="P16" s="13">
        <v>15</v>
      </c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  <c r="X16" s="13">
        <v>23</v>
      </c>
      <c r="Y16" s="13">
        <v>24</v>
      </c>
      <c r="Z16" s="13">
        <v>25</v>
      </c>
      <c r="AA16" s="13">
        <v>26</v>
      </c>
      <c r="AB16" s="13">
        <v>27</v>
      </c>
      <c r="AC16" s="13">
        <v>28</v>
      </c>
      <c r="AD16" s="13">
        <v>29</v>
      </c>
      <c r="AE16" s="13">
        <v>30</v>
      </c>
      <c r="AF16" s="13">
        <v>31</v>
      </c>
      <c r="AG16" s="13">
        <v>32</v>
      </c>
      <c r="AH16" s="13">
        <v>33</v>
      </c>
      <c r="AI16" s="13">
        <v>34</v>
      </c>
      <c r="AJ16" s="13">
        <v>35</v>
      </c>
      <c r="AK16" s="13">
        <v>36</v>
      </c>
      <c r="AL16" s="13">
        <v>37</v>
      </c>
      <c r="AM16" s="13">
        <v>38</v>
      </c>
      <c r="AN16" s="13">
        <v>39</v>
      </c>
      <c r="AO16" s="13">
        <v>40</v>
      </c>
      <c r="AP16" s="13">
        <v>41</v>
      </c>
      <c r="AQ16" s="13"/>
      <c r="AR16" s="13"/>
      <c r="AS16" s="13">
        <v>42</v>
      </c>
      <c r="AT16" s="13">
        <v>43</v>
      </c>
      <c r="AU16" s="13"/>
      <c r="AV16" s="13"/>
      <c r="AW16" s="13">
        <v>46</v>
      </c>
      <c r="AX16" s="13">
        <v>47</v>
      </c>
      <c r="AY16" s="13">
        <v>48</v>
      </c>
      <c r="AZ16" s="13">
        <v>49</v>
      </c>
      <c r="BA16" s="13">
        <v>50</v>
      </c>
      <c r="BB16" s="13">
        <v>51</v>
      </c>
      <c r="BC16" s="13">
        <v>52</v>
      </c>
      <c r="BD16" s="13">
        <v>53</v>
      </c>
      <c r="BE16" s="13">
        <v>54</v>
      </c>
      <c r="BF16" s="13">
        <v>55</v>
      </c>
      <c r="BG16" s="13">
        <v>56</v>
      </c>
      <c r="BH16" s="13">
        <v>57</v>
      </c>
      <c r="BI16" s="13">
        <v>58</v>
      </c>
      <c r="BJ16" s="13">
        <v>59</v>
      </c>
      <c r="BK16" s="13">
        <v>60</v>
      </c>
      <c r="BL16" s="13">
        <v>61</v>
      </c>
      <c r="BM16" s="13">
        <v>62</v>
      </c>
      <c r="BN16" s="13">
        <v>63</v>
      </c>
    </row>
    <row r="17" spans="1:66" s="21" customFormat="1" ht="21" customHeight="1" x14ac:dyDescent="0.3">
      <c r="A17" s="15">
        <v>1</v>
      </c>
      <c r="B17" s="1" t="s">
        <v>1</v>
      </c>
      <c r="C17" s="16">
        <f t="shared" ref="C17:D20" si="0">E17+G17-BA17</f>
        <v>59213.8</v>
      </c>
      <c r="D17" s="16">
        <f t="shared" si="0"/>
        <v>56005.8413</v>
      </c>
      <c r="E17" s="16">
        <f t="shared" ref="E17:F26" si="1">I17+K17+M17+AE17+AG17+AK17+AO17+AS17</f>
        <v>54413.8</v>
      </c>
      <c r="F17" s="16">
        <f t="shared" si="1"/>
        <v>51205.8413</v>
      </c>
      <c r="G17" s="16">
        <f t="shared" ref="G17:H26" si="2">AY17+BC17+BE17+BG17+BI17+BK17+BM17</f>
        <v>10840</v>
      </c>
      <c r="H17" s="16">
        <f t="shared" si="2"/>
        <v>10833.317999999999</v>
      </c>
      <c r="I17" s="22">
        <v>20394.8</v>
      </c>
      <c r="J17" s="17">
        <v>18142.414000000001</v>
      </c>
      <c r="K17" s="22">
        <v>0</v>
      </c>
      <c r="L17" s="22">
        <v>0</v>
      </c>
      <c r="M17" s="22">
        <v>26334</v>
      </c>
      <c r="N17" s="17">
        <v>25435.1093</v>
      </c>
      <c r="O17" s="18">
        <v>5650</v>
      </c>
      <c r="P17" s="17">
        <v>5589.6538</v>
      </c>
      <c r="Q17" s="18">
        <v>1530</v>
      </c>
      <c r="R17" s="17">
        <v>1530</v>
      </c>
      <c r="S17" s="19">
        <v>160</v>
      </c>
      <c r="T17" s="17">
        <v>159</v>
      </c>
      <c r="U17" s="22">
        <v>100</v>
      </c>
      <c r="V17" s="17">
        <v>100</v>
      </c>
      <c r="W17" s="22">
        <v>1466</v>
      </c>
      <c r="X17" s="17">
        <v>1463.83</v>
      </c>
      <c r="Y17" s="22">
        <v>1281</v>
      </c>
      <c r="Z17" s="17">
        <v>1280.23</v>
      </c>
      <c r="AA17" s="18">
        <v>5704</v>
      </c>
      <c r="AB17" s="17">
        <v>5704</v>
      </c>
      <c r="AC17" s="22">
        <v>11444</v>
      </c>
      <c r="AD17" s="17">
        <v>10658.6255</v>
      </c>
      <c r="AE17" s="22">
        <v>0</v>
      </c>
      <c r="AF17" s="22">
        <v>0</v>
      </c>
      <c r="AG17" s="22">
        <v>0</v>
      </c>
      <c r="AH17" s="17">
        <v>0</v>
      </c>
      <c r="AI17" s="22"/>
      <c r="AJ17" s="17">
        <v>0</v>
      </c>
      <c r="AK17" s="22">
        <v>1565</v>
      </c>
      <c r="AL17" s="17">
        <v>1565</v>
      </c>
      <c r="AM17" s="22">
        <v>465</v>
      </c>
      <c r="AN17" s="17">
        <v>465</v>
      </c>
      <c r="AO17" s="22">
        <v>0</v>
      </c>
      <c r="AP17" s="17">
        <v>0</v>
      </c>
      <c r="AQ17" s="16">
        <f t="shared" ref="AQ17:AR26" si="3">AS17+AU17-BA17</f>
        <v>80</v>
      </c>
      <c r="AR17" s="16">
        <f t="shared" si="3"/>
        <v>30</v>
      </c>
      <c r="AS17" s="22">
        <v>6120</v>
      </c>
      <c r="AT17" s="17">
        <v>6063.3180000000002</v>
      </c>
      <c r="AU17" s="22">
        <v>0</v>
      </c>
      <c r="AV17" s="17">
        <v>0</v>
      </c>
      <c r="AW17" s="22">
        <v>6040</v>
      </c>
      <c r="AX17" s="17">
        <v>6033.3180000000002</v>
      </c>
      <c r="AY17" s="22"/>
      <c r="AZ17" s="17">
        <v>0</v>
      </c>
      <c r="BA17" s="20">
        <v>6040</v>
      </c>
      <c r="BB17" s="17">
        <v>6033.3180000000002</v>
      </c>
      <c r="BC17" s="22">
        <v>5641.1</v>
      </c>
      <c r="BD17" s="17">
        <v>5940</v>
      </c>
      <c r="BE17" s="22">
        <v>5321</v>
      </c>
      <c r="BF17" s="17">
        <v>5021</v>
      </c>
      <c r="BG17" s="22">
        <v>0</v>
      </c>
      <c r="BH17" s="22">
        <v>0</v>
      </c>
      <c r="BI17" s="22">
        <v>0</v>
      </c>
      <c r="BJ17" s="17">
        <v>0</v>
      </c>
      <c r="BK17" s="19">
        <v>-122.1</v>
      </c>
      <c r="BL17" s="17">
        <v>-127.682</v>
      </c>
      <c r="BM17" s="22">
        <v>0</v>
      </c>
      <c r="BN17" s="22">
        <v>0</v>
      </c>
    </row>
    <row r="18" spans="1:66" s="21" customFormat="1" ht="21" customHeight="1" x14ac:dyDescent="0.3">
      <c r="A18" s="15">
        <v>2</v>
      </c>
      <c r="B18" s="1" t="s">
        <v>2</v>
      </c>
      <c r="C18" s="16">
        <f t="shared" si="0"/>
        <v>58211.5</v>
      </c>
      <c r="D18" s="16">
        <f t="shared" si="0"/>
        <v>42710.92</v>
      </c>
      <c r="E18" s="16">
        <f t="shared" si="1"/>
        <v>49200</v>
      </c>
      <c r="F18" s="16">
        <f t="shared" si="1"/>
        <v>41440.992999999995</v>
      </c>
      <c r="G18" s="16">
        <f t="shared" si="2"/>
        <v>9011.5</v>
      </c>
      <c r="H18" s="16">
        <f t="shared" si="2"/>
        <v>1269.9270000000001</v>
      </c>
      <c r="I18" s="22">
        <v>26790</v>
      </c>
      <c r="J18" s="17">
        <v>25391.135999999999</v>
      </c>
      <c r="K18" s="22">
        <v>0</v>
      </c>
      <c r="L18" s="22">
        <v>0</v>
      </c>
      <c r="M18" s="22">
        <v>19590</v>
      </c>
      <c r="N18" s="17">
        <v>14269.825000000001</v>
      </c>
      <c r="O18" s="18">
        <v>11500</v>
      </c>
      <c r="P18" s="17">
        <v>9081.1075999999994</v>
      </c>
      <c r="Q18" s="18"/>
      <c r="R18" s="17">
        <v>0</v>
      </c>
      <c r="S18" s="19">
        <v>500</v>
      </c>
      <c r="T18" s="17">
        <v>391.34690000000001</v>
      </c>
      <c r="U18" s="22">
        <v>100</v>
      </c>
      <c r="V18" s="17">
        <v>0</v>
      </c>
      <c r="W18" s="22">
        <v>600</v>
      </c>
      <c r="X18" s="17">
        <v>411.8</v>
      </c>
      <c r="Y18" s="22"/>
      <c r="Z18" s="17">
        <v>0</v>
      </c>
      <c r="AA18" s="18">
        <v>1900</v>
      </c>
      <c r="AB18" s="17">
        <v>1224.0705</v>
      </c>
      <c r="AC18" s="22">
        <v>4190</v>
      </c>
      <c r="AD18" s="17">
        <v>2720</v>
      </c>
      <c r="AE18" s="22">
        <v>0</v>
      </c>
      <c r="AF18" s="22">
        <v>0</v>
      </c>
      <c r="AG18" s="22">
        <v>0</v>
      </c>
      <c r="AH18" s="17">
        <v>0</v>
      </c>
      <c r="AI18" s="22"/>
      <c r="AJ18" s="17">
        <v>0</v>
      </c>
      <c r="AK18" s="22">
        <v>0</v>
      </c>
      <c r="AL18" s="17">
        <v>0</v>
      </c>
      <c r="AM18" s="22"/>
      <c r="AN18" s="17">
        <v>0</v>
      </c>
      <c r="AO18" s="22">
        <v>2600</v>
      </c>
      <c r="AP18" s="17">
        <v>1745</v>
      </c>
      <c r="AQ18" s="16">
        <f t="shared" si="3"/>
        <v>220</v>
      </c>
      <c r="AR18" s="16">
        <f t="shared" si="3"/>
        <v>35.031999999999996</v>
      </c>
      <c r="AS18" s="22">
        <v>220</v>
      </c>
      <c r="AT18" s="17">
        <v>35.031999999999996</v>
      </c>
      <c r="AU18" s="22">
        <v>0</v>
      </c>
      <c r="AV18" s="17">
        <v>0</v>
      </c>
      <c r="AW18" s="22"/>
      <c r="AX18" s="17">
        <v>0</v>
      </c>
      <c r="AY18" s="22"/>
      <c r="AZ18" s="17">
        <v>0</v>
      </c>
      <c r="BA18" s="20"/>
      <c r="BB18" s="17">
        <v>0</v>
      </c>
      <c r="BC18" s="22">
        <v>19411.5</v>
      </c>
      <c r="BD18" s="17">
        <v>3210</v>
      </c>
      <c r="BE18" s="22">
        <v>5500</v>
      </c>
      <c r="BF18" s="17">
        <v>1105</v>
      </c>
      <c r="BG18" s="22">
        <v>0</v>
      </c>
      <c r="BH18" s="22">
        <v>0</v>
      </c>
      <c r="BI18" s="22">
        <v>-1300</v>
      </c>
      <c r="BJ18" s="17">
        <v>0</v>
      </c>
      <c r="BK18" s="19">
        <v>-14600</v>
      </c>
      <c r="BL18" s="17">
        <v>-3045.0729999999999</v>
      </c>
      <c r="BM18" s="22">
        <v>0</v>
      </c>
      <c r="BN18" s="22">
        <v>0</v>
      </c>
    </row>
    <row r="19" spans="1:66" s="21" customFormat="1" ht="21" customHeight="1" x14ac:dyDescent="0.3">
      <c r="A19" s="15">
        <v>3</v>
      </c>
      <c r="B19" s="1" t="s">
        <v>3</v>
      </c>
      <c r="C19" s="16">
        <f t="shared" si="0"/>
        <v>75002.3</v>
      </c>
      <c r="D19" s="16">
        <f t="shared" si="0"/>
        <v>73167.007800000007</v>
      </c>
      <c r="E19" s="16">
        <f t="shared" si="1"/>
        <v>65827.100000000006</v>
      </c>
      <c r="F19" s="16">
        <f t="shared" si="1"/>
        <v>64621.957800000004</v>
      </c>
      <c r="G19" s="16">
        <f t="shared" si="2"/>
        <v>21022.3</v>
      </c>
      <c r="H19" s="16">
        <f t="shared" si="2"/>
        <v>19221.670000000002</v>
      </c>
      <c r="I19" s="22">
        <v>24582.5</v>
      </c>
      <c r="J19" s="17">
        <v>24581.752</v>
      </c>
      <c r="K19" s="22">
        <v>0</v>
      </c>
      <c r="L19" s="22">
        <v>0</v>
      </c>
      <c r="M19" s="22">
        <v>20112.5</v>
      </c>
      <c r="N19" s="17">
        <v>20079.485799999999</v>
      </c>
      <c r="O19" s="18">
        <v>4963</v>
      </c>
      <c r="P19" s="17">
        <v>4961.4732000000004</v>
      </c>
      <c r="Q19" s="18">
        <v>1737.1</v>
      </c>
      <c r="R19" s="17">
        <v>1736.298</v>
      </c>
      <c r="S19" s="19">
        <v>315</v>
      </c>
      <c r="T19" s="17">
        <v>313.2</v>
      </c>
      <c r="U19" s="22">
        <v>0</v>
      </c>
      <c r="V19" s="17">
        <v>0</v>
      </c>
      <c r="W19" s="22">
        <v>1445</v>
      </c>
      <c r="X19" s="17">
        <v>1438.2</v>
      </c>
      <c r="Y19" s="22">
        <v>1082</v>
      </c>
      <c r="Z19" s="17">
        <v>1082</v>
      </c>
      <c r="AA19" s="18">
        <v>4804</v>
      </c>
      <c r="AB19" s="17">
        <v>4794</v>
      </c>
      <c r="AC19" s="22">
        <v>6626.4</v>
      </c>
      <c r="AD19" s="17">
        <v>6616.3145999999997</v>
      </c>
      <c r="AE19" s="22">
        <v>0</v>
      </c>
      <c r="AF19" s="22">
        <v>0</v>
      </c>
      <c r="AG19" s="22">
        <v>6633.1</v>
      </c>
      <c r="AH19" s="17">
        <v>6633.1</v>
      </c>
      <c r="AI19" s="22">
        <v>6633.1</v>
      </c>
      <c r="AJ19" s="17">
        <v>6633.1</v>
      </c>
      <c r="AK19" s="22">
        <v>0</v>
      </c>
      <c r="AL19" s="17">
        <v>0</v>
      </c>
      <c r="AM19" s="22"/>
      <c r="AN19" s="17">
        <v>0</v>
      </c>
      <c r="AO19" s="22">
        <v>2595.9</v>
      </c>
      <c r="AP19" s="17">
        <v>2595</v>
      </c>
      <c r="AQ19" s="16">
        <f t="shared" si="3"/>
        <v>56</v>
      </c>
      <c r="AR19" s="16">
        <f t="shared" si="3"/>
        <v>56</v>
      </c>
      <c r="AS19" s="22">
        <v>11903.1</v>
      </c>
      <c r="AT19" s="17">
        <v>10732.62</v>
      </c>
      <c r="AU19" s="22">
        <v>0</v>
      </c>
      <c r="AV19" s="17">
        <v>0</v>
      </c>
      <c r="AW19" s="22">
        <v>11847.1</v>
      </c>
      <c r="AX19" s="17">
        <v>10676.62</v>
      </c>
      <c r="AY19" s="22"/>
      <c r="AZ19" s="17">
        <v>0</v>
      </c>
      <c r="BA19" s="20">
        <v>11847.1</v>
      </c>
      <c r="BB19" s="17">
        <v>10676.62</v>
      </c>
      <c r="BC19" s="22">
        <v>6082.3</v>
      </c>
      <c r="BD19" s="17">
        <v>6060.02</v>
      </c>
      <c r="BE19" s="22">
        <v>14940</v>
      </c>
      <c r="BF19" s="17">
        <v>14923.45</v>
      </c>
      <c r="BG19" s="22">
        <v>0</v>
      </c>
      <c r="BH19" s="22">
        <v>0</v>
      </c>
      <c r="BI19" s="22">
        <v>0</v>
      </c>
      <c r="BJ19" s="17">
        <v>0</v>
      </c>
      <c r="BK19" s="19"/>
      <c r="BL19" s="17">
        <v>-1761.8</v>
      </c>
      <c r="BM19" s="22">
        <v>0</v>
      </c>
      <c r="BN19" s="22">
        <v>0</v>
      </c>
    </row>
    <row r="20" spans="1:66" s="21" customFormat="1" ht="21" customHeight="1" x14ac:dyDescent="0.3">
      <c r="A20" s="15">
        <v>4</v>
      </c>
      <c r="B20" s="1" t="s">
        <v>4</v>
      </c>
      <c r="C20" s="16">
        <f t="shared" si="0"/>
        <v>56109</v>
      </c>
      <c r="D20" s="16">
        <f t="shared" si="0"/>
        <v>50677.369599999998</v>
      </c>
      <c r="E20" s="16">
        <f t="shared" si="1"/>
        <v>51566.600000000006</v>
      </c>
      <c r="F20" s="16">
        <f t="shared" si="1"/>
        <v>46324.635600000001</v>
      </c>
      <c r="G20" s="16">
        <f t="shared" si="2"/>
        <v>12143.2</v>
      </c>
      <c r="H20" s="16">
        <f t="shared" si="2"/>
        <v>6912.7290000000003</v>
      </c>
      <c r="I20" s="22">
        <v>26875.3</v>
      </c>
      <c r="J20" s="17">
        <v>26756.234</v>
      </c>
      <c r="K20" s="22">
        <v>0</v>
      </c>
      <c r="L20" s="22">
        <v>0</v>
      </c>
      <c r="M20" s="22">
        <v>14044</v>
      </c>
      <c r="N20" s="17">
        <v>13961.9066</v>
      </c>
      <c r="O20" s="18">
        <v>1374.5</v>
      </c>
      <c r="P20" s="17">
        <v>1340.8961999999999</v>
      </c>
      <c r="Q20" s="18">
        <v>1524.6</v>
      </c>
      <c r="R20" s="17">
        <v>1524.48</v>
      </c>
      <c r="S20" s="19">
        <v>196</v>
      </c>
      <c r="T20" s="17">
        <v>196</v>
      </c>
      <c r="U20" s="22">
        <v>90</v>
      </c>
      <c r="V20" s="17">
        <v>90</v>
      </c>
      <c r="W20" s="22">
        <v>848.9</v>
      </c>
      <c r="X20" s="17">
        <v>826.2</v>
      </c>
      <c r="Y20" s="22">
        <v>633</v>
      </c>
      <c r="Z20" s="17">
        <v>633</v>
      </c>
      <c r="AA20" s="18">
        <v>3940</v>
      </c>
      <c r="AB20" s="17">
        <v>3940</v>
      </c>
      <c r="AC20" s="22">
        <v>6070</v>
      </c>
      <c r="AD20" s="17">
        <v>6044.3303999999998</v>
      </c>
      <c r="AE20" s="22">
        <v>0</v>
      </c>
      <c r="AF20" s="22">
        <v>0</v>
      </c>
      <c r="AG20" s="22">
        <v>0</v>
      </c>
      <c r="AH20" s="17">
        <v>0</v>
      </c>
      <c r="AI20" s="22"/>
      <c r="AJ20" s="17">
        <v>0</v>
      </c>
      <c r="AK20" s="22">
        <v>2596.5</v>
      </c>
      <c r="AL20" s="17">
        <v>2596.5</v>
      </c>
      <c r="AM20" s="22">
        <v>1161.5</v>
      </c>
      <c r="AN20" s="17">
        <v>1161.5</v>
      </c>
      <c r="AO20" s="22">
        <v>450</v>
      </c>
      <c r="AP20" s="17">
        <v>450</v>
      </c>
      <c r="AQ20" s="16">
        <f t="shared" si="3"/>
        <v>0</v>
      </c>
      <c r="AR20" s="16">
        <f t="shared" si="3"/>
        <v>0</v>
      </c>
      <c r="AS20" s="22">
        <v>7600.8</v>
      </c>
      <c r="AT20" s="17">
        <v>2559.9949999999999</v>
      </c>
      <c r="AU20" s="22">
        <v>0</v>
      </c>
      <c r="AV20" s="17">
        <v>0</v>
      </c>
      <c r="AW20" s="22">
        <v>7600.8</v>
      </c>
      <c r="AX20" s="17">
        <v>2559.9949999999999</v>
      </c>
      <c r="AY20" s="22"/>
      <c r="AZ20" s="17">
        <v>0</v>
      </c>
      <c r="BA20" s="20">
        <v>7600.8</v>
      </c>
      <c r="BB20" s="17">
        <v>2559.9949999999999</v>
      </c>
      <c r="BC20" s="22">
        <v>9242.4</v>
      </c>
      <c r="BD20" s="17">
        <v>9163.0380000000005</v>
      </c>
      <c r="BE20" s="22">
        <v>2900.8</v>
      </c>
      <c r="BF20" s="17">
        <v>2853</v>
      </c>
      <c r="BG20" s="22">
        <v>0</v>
      </c>
      <c r="BH20" s="22">
        <v>0</v>
      </c>
      <c r="BI20" s="22">
        <v>0</v>
      </c>
      <c r="BJ20" s="17">
        <v>0</v>
      </c>
      <c r="BK20" s="19"/>
      <c r="BL20" s="17">
        <v>-5103.3090000000002</v>
      </c>
      <c r="BM20" s="22">
        <v>0</v>
      </c>
      <c r="BN20" s="22">
        <v>0</v>
      </c>
    </row>
    <row r="21" spans="1:66" s="21" customFormat="1" ht="21" customHeight="1" x14ac:dyDescent="0.3">
      <c r="A21" s="15">
        <v>5</v>
      </c>
      <c r="B21" s="1" t="s">
        <v>5</v>
      </c>
      <c r="C21" s="16">
        <f t="shared" ref="C21:D26" si="4">E21+G21-BA21</f>
        <v>77360.2</v>
      </c>
      <c r="D21" s="16">
        <f t="shared" si="4"/>
        <v>52259.199700000012</v>
      </c>
      <c r="E21" s="16">
        <f t="shared" si="1"/>
        <v>64179</v>
      </c>
      <c r="F21" s="16">
        <f t="shared" si="1"/>
        <v>44099.111700000009</v>
      </c>
      <c r="G21" s="16">
        <f t="shared" si="2"/>
        <v>17281.199999999997</v>
      </c>
      <c r="H21" s="16">
        <f t="shared" si="2"/>
        <v>11227.488000000005</v>
      </c>
      <c r="I21" s="22">
        <v>21722</v>
      </c>
      <c r="J21" s="17">
        <v>18385.175999999999</v>
      </c>
      <c r="K21" s="22">
        <v>0</v>
      </c>
      <c r="L21" s="22">
        <v>0</v>
      </c>
      <c r="M21" s="22">
        <v>23190</v>
      </c>
      <c r="N21" s="17">
        <v>18276.3357</v>
      </c>
      <c r="O21" s="18">
        <v>9500</v>
      </c>
      <c r="P21" s="17">
        <v>6509.3906999999999</v>
      </c>
      <c r="Q21" s="18">
        <v>2870</v>
      </c>
      <c r="R21" s="17">
        <v>2698.5520000000001</v>
      </c>
      <c r="S21" s="19">
        <v>200</v>
      </c>
      <c r="T21" s="17">
        <v>166.18799999999999</v>
      </c>
      <c r="U21" s="22">
        <v>0</v>
      </c>
      <c r="V21" s="17">
        <v>0</v>
      </c>
      <c r="W21" s="22">
        <v>1000</v>
      </c>
      <c r="X21" s="17">
        <v>771.2</v>
      </c>
      <c r="Y21" s="22">
        <v>300</v>
      </c>
      <c r="Z21" s="17">
        <v>300</v>
      </c>
      <c r="AA21" s="18">
        <v>2450</v>
      </c>
      <c r="AB21" s="17">
        <v>1755.5</v>
      </c>
      <c r="AC21" s="22">
        <v>5880</v>
      </c>
      <c r="AD21" s="17">
        <v>5302.2650000000003</v>
      </c>
      <c r="AE21" s="22">
        <v>0</v>
      </c>
      <c r="AF21" s="22">
        <v>0</v>
      </c>
      <c r="AG21" s="22">
        <v>820</v>
      </c>
      <c r="AH21" s="17">
        <v>820</v>
      </c>
      <c r="AI21" s="22">
        <v>820</v>
      </c>
      <c r="AJ21" s="17">
        <v>820</v>
      </c>
      <c r="AK21" s="22">
        <v>1849.9</v>
      </c>
      <c r="AL21" s="17">
        <v>1504.8</v>
      </c>
      <c r="AM21" s="22">
        <v>1849.9</v>
      </c>
      <c r="AN21" s="17">
        <v>1504.8</v>
      </c>
      <c r="AO21" s="22">
        <v>2500</v>
      </c>
      <c r="AP21" s="17">
        <v>1960</v>
      </c>
      <c r="AQ21" s="16">
        <f t="shared" si="3"/>
        <v>9997.1</v>
      </c>
      <c r="AR21" s="16">
        <f t="shared" si="3"/>
        <v>85.400000000000091</v>
      </c>
      <c r="AS21" s="22">
        <v>14097.1</v>
      </c>
      <c r="AT21" s="17">
        <v>3152.8</v>
      </c>
      <c r="AU21" s="22">
        <v>0</v>
      </c>
      <c r="AV21" s="17">
        <v>0</v>
      </c>
      <c r="AW21" s="22">
        <v>12597.1</v>
      </c>
      <c r="AX21" s="17">
        <v>3067.4</v>
      </c>
      <c r="AY21" s="22"/>
      <c r="AZ21" s="17">
        <v>0</v>
      </c>
      <c r="BA21" s="20">
        <v>4100</v>
      </c>
      <c r="BB21" s="17">
        <v>3067.4</v>
      </c>
      <c r="BC21" s="22">
        <v>26938.3</v>
      </c>
      <c r="BD21" s="17">
        <v>24413.452000000001</v>
      </c>
      <c r="BE21" s="22">
        <v>13321.4</v>
      </c>
      <c r="BF21" s="17">
        <v>10422.514999999999</v>
      </c>
      <c r="BG21" s="22">
        <v>0</v>
      </c>
      <c r="BH21" s="22">
        <v>0</v>
      </c>
      <c r="BI21" s="22">
        <v>0</v>
      </c>
      <c r="BJ21" s="17">
        <v>0</v>
      </c>
      <c r="BK21" s="19">
        <v>-22978.5</v>
      </c>
      <c r="BL21" s="17">
        <v>-23608.478999999999</v>
      </c>
      <c r="BM21" s="22">
        <v>0</v>
      </c>
      <c r="BN21" s="22">
        <v>0</v>
      </c>
    </row>
    <row r="22" spans="1:66" s="21" customFormat="1" ht="21" customHeight="1" x14ac:dyDescent="0.3">
      <c r="A22" s="15">
        <v>6</v>
      </c>
      <c r="B22" s="1" t="s">
        <v>6</v>
      </c>
      <c r="C22" s="16">
        <f t="shared" si="4"/>
        <v>212255.3</v>
      </c>
      <c r="D22" s="16">
        <f t="shared" si="4"/>
        <v>185078.06440000003</v>
      </c>
      <c r="E22" s="16">
        <f t="shared" si="1"/>
        <v>172113.5</v>
      </c>
      <c r="F22" s="16">
        <f t="shared" si="1"/>
        <v>145286.6624</v>
      </c>
      <c r="G22" s="16">
        <f t="shared" si="2"/>
        <v>101041.8</v>
      </c>
      <c r="H22" s="16">
        <f t="shared" si="2"/>
        <v>80464.890000000014</v>
      </c>
      <c r="I22" s="22">
        <v>41163.5</v>
      </c>
      <c r="J22" s="17">
        <v>38194.012000000002</v>
      </c>
      <c r="K22" s="22">
        <v>0</v>
      </c>
      <c r="L22" s="22">
        <v>0</v>
      </c>
      <c r="M22" s="22">
        <v>40850</v>
      </c>
      <c r="N22" s="17">
        <v>40381.193399999996</v>
      </c>
      <c r="O22" s="18">
        <v>21500</v>
      </c>
      <c r="P22" s="17">
        <v>19793.682499999999</v>
      </c>
      <c r="Q22" s="18">
        <v>1000</v>
      </c>
      <c r="R22" s="17">
        <v>975</v>
      </c>
      <c r="S22" s="19">
        <v>250</v>
      </c>
      <c r="T22" s="17">
        <v>186.12700000000001</v>
      </c>
      <c r="U22" s="22">
        <v>300</v>
      </c>
      <c r="V22" s="17">
        <v>0</v>
      </c>
      <c r="W22" s="22">
        <v>5410</v>
      </c>
      <c r="X22" s="17">
        <v>9473.5429999999997</v>
      </c>
      <c r="Y22" s="22">
        <v>4760</v>
      </c>
      <c r="Z22" s="17">
        <v>9228.7430000000004</v>
      </c>
      <c r="AA22" s="18">
        <v>3440</v>
      </c>
      <c r="AB22" s="17">
        <v>1699.1</v>
      </c>
      <c r="AC22" s="22">
        <v>8700</v>
      </c>
      <c r="AD22" s="17">
        <v>7703.7408999999998</v>
      </c>
      <c r="AE22" s="22">
        <v>0</v>
      </c>
      <c r="AF22" s="22">
        <v>0</v>
      </c>
      <c r="AG22" s="22">
        <v>13000</v>
      </c>
      <c r="AH22" s="17">
        <v>15456.968999999999</v>
      </c>
      <c r="AI22" s="22">
        <v>13000</v>
      </c>
      <c r="AJ22" s="17">
        <v>15456.968999999999</v>
      </c>
      <c r="AK22" s="22">
        <v>0</v>
      </c>
      <c r="AL22" s="17">
        <v>0</v>
      </c>
      <c r="AM22" s="22"/>
      <c r="AN22" s="17">
        <v>0</v>
      </c>
      <c r="AO22" s="22">
        <v>15000</v>
      </c>
      <c r="AP22" s="17">
        <v>10529</v>
      </c>
      <c r="AQ22" s="16">
        <f t="shared" si="3"/>
        <v>1200</v>
      </c>
      <c r="AR22" s="16">
        <f t="shared" si="3"/>
        <v>52</v>
      </c>
      <c r="AS22" s="22">
        <v>62100</v>
      </c>
      <c r="AT22" s="17">
        <v>40725.487999999998</v>
      </c>
      <c r="AU22" s="22">
        <v>0</v>
      </c>
      <c r="AV22" s="17">
        <v>0</v>
      </c>
      <c r="AW22" s="22">
        <v>60900</v>
      </c>
      <c r="AX22" s="17">
        <v>40673.487999999998</v>
      </c>
      <c r="AY22" s="22"/>
      <c r="AZ22" s="17">
        <v>0</v>
      </c>
      <c r="BA22" s="20">
        <v>60900</v>
      </c>
      <c r="BB22" s="17">
        <v>40673.487999999998</v>
      </c>
      <c r="BC22" s="22">
        <v>97041.8</v>
      </c>
      <c r="BD22" s="17">
        <v>77627.464000000007</v>
      </c>
      <c r="BE22" s="22">
        <v>4000</v>
      </c>
      <c r="BF22" s="17">
        <v>3020</v>
      </c>
      <c r="BG22" s="22">
        <v>0</v>
      </c>
      <c r="BH22" s="22">
        <v>0</v>
      </c>
      <c r="BI22" s="22">
        <v>0</v>
      </c>
      <c r="BJ22" s="17">
        <v>0</v>
      </c>
      <c r="BK22" s="19"/>
      <c r="BL22" s="17">
        <v>-182.57400000000001</v>
      </c>
      <c r="BM22" s="22">
        <v>0</v>
      </c>
      <c r="BN22" s="22">
        <v>0</v>
      </c>
    </row>
    <row r="23" spans="1:66" s="21" customFormat="1" ht="21" customHeight="1" x14ac:dyDescent="0.3">
      <c r="A23" s="15">
        <v>7</v>
      </c>
      <c r="B23" s="1" t="s">
        <v>7</v>
      </c>
      <c r="C23" s="16">
        <f t="shared" si="4"/>
        <v>42404.3</v>
      </c>
      <c r="D23" s="16">
        <f t="shared" si="4"/>
        <v>38708.562400000003</v>
      </c>
      <c r="E23" s="16">
        <f t="shared" si="1"/>
        <v>41771.4</v>
      </c>
      <c r="F23" s="16">
        <f t="shared" si="1"/>
        <v>38370.645400000001</v>
      </c>
      <c r="G23" s="16">
        <f t="shared" si="2"/>
        <v>3902.9</v>
      </c>
      <c r="H23" s="16">
        <f t="shared" si="2"/>
        <v>2545.067</v>
      </c>
      <c r="I23" s="22">
        <v>21530</v>
      </c>
      <c r="J23" s="17">
        <v>21174.935000000001</v>
      </c>
      <c r="K23" s="22">
        <v>0</v>
      </c>
      <c r="L23" s="22">
        <v>0</v>
      </c>
      <c r="M23" s="22">
        <v>14475.3</v>
      </c>
      <c r="N23" s="17">
        <v>14175.528399999999</v>
      </c>
      <c r="O23" s="18">
        <v>8366.5</v>
      </c>
      <c r="P23" s="17">
        <v>8361.6653999999999</v>
      </c>
      <c r="Q23" s="18"/>
      <c r="R23" s="17">
        <v>0</v>
      </c>
      <c r="S23" s="19">
        <v>265</v>
      </c>
      <c r="T23" s="17">
        <v>264.62299999999999</v>
      </c>
      <c r="U23" s="22">
        <v>4.5</v>
      </c>
      <c r="V23" s="17">
        <v>4.5</v>
      </c>
      <c r="W23" s="22">
        <v>564</v>
      </c>
      <c r="X23" s="17">
        <v>563.20000000000005</v>
      </c>
      <c r="Y23" s="22">
        <v>400</v>
      </c>
      <c r="Z23" s="17">
        <v>400</v>
      </c>
      <c r="AA23" s="18">
        <v>867</v>
      </c>
      <c r="AB23" s="17">
        <v>866.7</v>
      </c>
      <c r="AC23" s="22">
        <v>4208.3</v>
      </c>
      <c r="AD23" s="17">
        <v>3914.84</v>
      </c>
      <c r="AE23" s="22">
        <v>0</v>
      </c>
      <c r="AF23" s="22">
        <v>0</v>
      </c>
      <c r="AG23" s="22">
        <v>0</v>
      </c>
      <c r="AH23" s="17">
        <v>0</v>
      </c>
      <c r="AI23" s="22"/>
      <c r="AJ23" s="17">
        <v>0</v>
      </c>
      <c r="AK23" s="22">
        <v>465</v>
      </c>
      <c r="AL23" s="17">
        <v>465</v>
      </c>
      <c r="AM23" s="22">
        <v>465</v>
      </c>
      <c r="AN23" s="17">
        <v>465</v>
      </c>
      <c r="AO23" s="22">
        <v>300</v>
      </c>
      <c r="AP23" s="17">
        <v>300</v>
      </c>
      <c r="AQ23" s="16">
        <f t="shared" si="3"/>
        <v>1731.1000000000004</v>
      </c>
      <c r="AR23" s="16">
        <f t="shared" si="3"/>
        <v>48.031999999999698</v>
      </c>
      <c r="AS23" s="22">
        <v>5001.1000000000004</v>
      </c>
      <c r="AT23" s="17">
        <v>2255.1819999999998</v>
      </c>
      <c r="AU23" s="22">
        <v>0</v>
      </c>
      <c r="AV23" s="17">
        <v>0</v>
      </c>
      <c r="AW23" s="22">
        <v>4897.1000000000004</v>
      </c>
      <c r="AX23" s="17">
        <v>2207.15</v>
      </c>
      <c r="AY23" s="22"/>
      <c r="AZ23" s="17">
        <v>0</v>
      </c>
      <c r="BA23" s="20">
        <v>3270</v>
      </c>
      <c r="BB23" s="17">
        <v>2207.15</v>
      </c>
      <c r="BC23" s="22">
        <v>1990</v>
      </c>
      <c r="BD23" s="17">
        <v>1880</v>
      </c>
      <c r="BE23" s="22">
        <v>1912.9</v>
      </c>
      <c r="BF23" s="17">
        <v>980</v>
      </c>
      <c r="BG23" s="22">
        <v>0</v>
      </c>
      <c r="BH23" s="22">
        <v>0</v>
      </c>
      <c r="BI23" s="22">
        <v>0</v>
      </c>
      <c r="BJ23" s="17">
        <v>0</v>
      </c>
      <c r="BK23" s="19"/>
      <c r="BL23" s="17">
        <v>-314.93299999999999</v>
      </c>
      <c r="BM23" s="22">
        <v>0</v>
      </c>
      <c r="BN23" s="22">
        <v>0</v>
      </c>
    </row>
    <row r="24" spans="1:66" s="21" customFormat="1" ht="21" customHeight="1" x14ac:dyDescent="0.3">
      <c r="A24" s="15">
        <v>8</v>
      </c>
      <c r="B24" s="1" t="s">
        <v>8</v>
      </c>
      <c r="C24" s="16">
        <f t="shared" si="4"/>
        <v>77699.799999999988</v>
      </c>
      <c r="D24" s="16">
        <f t="shared" si="4"/>
        <v>53343.5484</v>
      </c>
      <c r="E24" s="16">
        <f t="shared" si="1"/>
        <v>48779.199999999997</v>
      </c>
      <c r="F24" s="16">
        <f t="shared" si="1"/>
        <v>34857.727399999996</v>
      </c>
      <c r="G24" s="16">
        <f t="shared" si="2"/>
        <v>28920.6</v>
      </c>
      <c r="H24" s="16">
        <f t="shared" si="2"/>
        <v>18485.821000000004</v>
      </c>
      <c r="I24" s="22">
        <v>23023</v>
      </c>
      <c r="J24" s="17">
        <v>21823.946</v>
      </c>
      <c r="K24" s="22">
        <v>0</v>
      </c>
      <c r="L24" s="22">
        <v>0</v>
      </c>
      <c r="M24" s="22">
        <v>15620</v>
      </c>
      <c r="N24" s="17">
        <v>9291.3934000000008</v>
      </c>
      <c r="O24" s="18">
        <v>2300</v>
      </c>
      <c r="P24" s="17">
        <v>2002.0459000000001</v>
      </c>
      <c r="Q24" s="18">
        <v>1750</v>
      </c>
      <c r="R24" s="17">
        <v>1694.769</v>
      </c>
      <c r="S24" s="19">
        <v>150</v>
      </c>
      <c r="T24" s="17">
        <v>115.2</v>
      </c>
      <c r="U24" s="22">
        <v>1050</v>
      </c>
      <c r="V24" s="17">
        <v>15</v>
      </c>
      <c r="W24" s="22">
        <v>4300</v>
      </c>
      <c r="X24" s="17">
        <v>1047.2239999999999</v>
      </c>
      <c r="Y24" s="22">
        <v>3600</v>
      </c>
      <c r="Z24" s="17">
        <v>757.774</v>
      </c>
      <c r="AA24" s="18">
        <v>1400</v>
      </c>
      <c r="AB24" s="17">
        <v>638.54999999999995</v>
      </c>
      <c r="AC24" s="22">
        <v>3220</v>
      </c>
      <c r="AD24" s="17">
        <v>2464.5745000000002</v>
      </c>
      <c r="AE24" s="22">
        <v>0</v>
      </c>
      <c r="AF24" s="22">
        <v>0</v>
      </c>
      <c r="AG24" s="22">
        <v>0</v>
      </c>
      <c r="AH24" s="17">
        <v>0</v>
      </c>
      <c r="AI24" s="22"/>
      <c r="AJ24" s="17">
        <v>0</v>
      </c>
      <c r="AK24" s="22">
        <v>0</v>
      </c>
      <c r="AL24" s="17">
        <v>0</v>
      </c>
      <c r="AM24" s="22"/>
      <c r="AN24" s="17">
        <v>0</v>
      </c>
      <c r="AO24" s="22">
        <v>4000</v>
      </c>
      <c r="AP24" s="17">
        <v>3590</v>
      </c>
      <c r="AQ24" s="16">
        <f t="shared" si="3"/>
        <v>6136.2</v>
      </c>
      <c r="AR24" s="16">
        <f t="shared" si="3"/>
        <v>152.38800000000001</v>
      </c>
      <c r="AS24" s="22">
        <v>6136.2</v>
      </c>
      <c r="AT24" s="17">
        <v>152.38800000000001</v>
      </c>
      <c r="AU24" s="22">
        <v>0</v>
      </c>
      <c r="AV24" s="17">
        <v>0</v>
      </c>
      <c r="AW24" s="22">
        <v>4836.2</v>
      </c>
      <c r="AX24" s="17">
        <v>0</v>
      </c>
      <c r="AY24" s="22"/>
      <c r="AZ24" s="17">
        <v>0</v>
      </c>
      <c r="BA24" s="20"/>
      <c r="BB24" s="17">
        <v>0</v>
      </c>
      <c r="BC24" s="22">
        <v>42506</v>
      </c>
      <c r="BD24" s="17">
        <v>40205.281000000003</v>
      </c>
      <c r="BE24" s="22">
        <v>3100</v>
      </c>
      <c r="BF24" s="17">
        <v>1629</v>
      </c>
      <c r="BG24" s="22">
        <v>0</v>
      </c>
      <c r="BH24" s="22">
        <v>0</v>
      </c>
      <c r="BI24" s="22">
        <v>0</v>
      </c>
      <c r="BJ24" s="17">
        <v>-23348.46</v>
      </c>
      <c r="BK24" s="19">
        <v>-16685.400000000001</v>
      </c>
      <c r="BL24" s="17">
        <v>0</v>
      </c>
      <c r="BM24" s="22">
        <v>0</v>
      </c>
      <c r="BN24" s="22">
        <v>0</v>
      </c>
    </row>
    <row r="25" spans="1:66" s="21" customFormat="1" ht="21" customHeight="1" x14ac:dyDescent="0.3">
      <c r="A25" s="15">
        <v>9</v>
      </c>
      <c r="B25" s="1" t="s">
        <v>9</v>
      </c>
      <c r="C25" s="16">
        <f t="shared" si="4"/>
        <v>33185.1</v>
      </c>
      <c r="D25" s="16">
        <f t="shared" si="4"/>
        <v>32307.1702</v>
      </c>
      <c r="E25" s="16">
        <f t="shared" si="1"/>
        <v>33185.1</v>
      </c>
      <c r="F25" s="16">
        <f t="shared" si="1"/>
        <v>25305.334200000001</v>
      </c>
      <c r="G25" s="16">
        <f t="shared" si="2"/>
        <v>0</v>
      </c>
      <c r="H25" s="16">
        <f t="shared" si="2"/>
        <v>7001.8360000000002</v>
      </c>
      <c r="I25" s="22">
        <v>16530</v>
      </c>
      <c r="J25" s="17">
        <v>17645.124</v>
      </c>
      <c r="K25" s="22">
        <v>0</v>
      </c>
      <c r="L25" s="22">
        <v>0</v>
      </c>
      <c r="M25" s="22">
        <v>11295.1</v>
      </c>
      <c r="N25" s="17">
        <v>6858.2102000000004</v>
      </c>
      <c r="O25" s="18">
        <v>1600</v>
      </c>
      <c r="P25" s="17">
        <v>1415.7384999999999</v>
      </c>
      <c r="Q25" s="18">
        <v>1460</v>
      </c>
      <c r="R25" s="17">
        <v>1309.452</v>
      </c>
      <c r="S25" s="19">
        <v>400</v>
      </c>
      <c r="T25" s="17">
        <v>272.3107</v>
      </c>
      <c r="U25" s="22">
        <v>200</v>
      </c>
      <c r="V25" s="17">
        <v>0</v>
      </c>
      <c r="W25" s="22">
        <v>1100</v>
      </c>
      <c r="X25" s="17">
        <v>148.80000000000001</v>
      </c>
      <c r="Y25" s="22">
        <v>500</v>
      </c>
      <c r="Z25" s="17">
        <v>0</v>
      </c>
      <c r="AA25" s="18">
        <v>200</v>
      </c>
      <c r="AB25" s="17">
        <v>296</v>
      </c>
      <c r="AC25" s="22">
        <v>5355.1</v>
      </c>
      <c r="AD25" s="17">
        <v>3064.65</v>
      </c>
      <c r="AE25" s="22">
        <v>0</v>
      </c>
      <c r="AF25" s="22">
        <v>0</v>
      </c>
      <c r="AG25" s="22">
        <v>0</v>
      </c>
      <c r="AH25" s="17">
        <v>0</v>
      </c>
      <c r="AI25" s="22"/>
      <c r="AJ25" s="17">
        <v>0</v>
      </c>
      <c r="AK25" s="22">
        <v>3500</v>
      </c>
      <c r="AL25" s="17">
        <v>0</v>
      </c>
      <c r="AM25" s="22"/>
      <c r="AN25" s="17">
        <v>0</v>
      </c>
      <c r="AO25" s="22">
        <v>1700</v>
      </c>
      <c r="AP25" s="17">
        <v>740</v>
      </c>
      <c r="AQ25" s="16">
        <f t="shared" si="3"/>
        <v>160</v>
      </c>
      <c r="AR25" s="16">
        <f t="shared" si="3"/>
        <v>62</v>
      </c>
      <c r="AS25" s="22">
        <v>160</v>
      </c>
      <c r="AT25" s="17">
        <v>62</v>
      </c>
      <c r="AU25" s="22">
        <v>0</v>
      </c>
      <c r="AV25" s="17">
        <v>0</v>
      </c>
      <c r="AW25" s="22"/>
      <c r="AX25" s="17">
        <v>0</v>
      </c>
      <c r="AY25" s="22"/>
      <c r="AZ25" s="17">
        <v>0</v>
      </c>
      <c r="BA25" s="20"/>
      <c r="BB25" s="17">
        <v>0</v>
      </c>
      <c r="BC25" s="22">
        <v>0</v>
      </c>
      <c r="BD25" s="17">
        <v>3823.5360000000001</v>
      </c>
      <c r="BE25" s="22">
        <v>0</v>
      </c>
      <c r="BF25" s="17">
        <v>3178.3</v>
      </c>
      <c r="BG25" s="22">
        <v>0</v>
      </c>
      <c r="BH25" s="22">
        <v>0</v>
      </c>
      <c r="BI25" s="22">
        <v>0</v>
      </c>
      <c r="BJ25" s="17">
        <v>0</v>
      </c>
      <c r="BK25" s="19"/>
      <c r="BL25" s="17">
        <v>0</v>
      </c>
      <c r="BM25" s="22">
        <v>0</v>
      </c>
      <c r="BN25" s="22">
        <v>0</v>
      </c>
    </row>
    <row r="26" spans="1:66" s="21" customFormat="1" ht="21" customHeight="1" x14ac:dyDescent="0.3">
      <c r="A26" s="15">
        <v>10</v>
      </c>
      <c r="B26" s="1" t="s">
        <v>10</v>
      </c>
      <c r="C26" s="16">
        <f t="shared" si="4"/>
        <v>201666.19999999998</v>
      </c>
      <c r="D26" s="16">
        <f t="shared" si="4"/>
        <v>184046.57519999999</v>
      </c>
      <c r="E26" s="16">
        <f t="shared" si="1"/>
        <v>138415</v>
      </c>
      <c r="F26" s="16">
        <f t="shared" si="1"/>
        <v>122842.64299999998</v>
      </c>
      <c r="G26" s="16">
        <f t="shared" si="2"/>
        <v>95309.599999999991</v>
      </c>
      <c r="H26" s="16">
        <f t="shared" si="2"/>
        <v>93262.332200000004</v>
      </c>
      <c r="I26" s="22">
        <v>57703.199999999997</v>
      </c>
      <c r="J26" s="17">
        <v>54151.735999999997</v>
      </c>
      <c r="K26" s="22">
        <v>0</v>
      </c>
      <c r="L26" s="22">
        <v>0</v>
      </c>
      <c r="M26" s="22">
        <v>19382.2</v>
      </c>
      <c r="N26" s="17">
        <v>16975.198</v>
      </c>
      <c r="O26" s="18">
        <v>2095.4</v>
      </c>
      <c r="P26" s="17">
        <v>2007.7782</v>
      </c>
      <c r="Q26" s="18">
        <v>3640</v>
      </c>
      <c r="R26" s="17">
        <v>3507.712</v>
      </c>
      <c r="S26" s="19">
        <v>450</v>
      </c>
      <c r="T26" s="17">
        <v>220.0454</v>
      </c>
      <c r="U26" s="22">
        <v>50</v>
      </c>
      <c r="V26" s="17">
        <v>4</v>
      </c>
      <c r="W26" s="22">
        <v>1436.8</v>
      </c>
      <c r="X26" s="17">
        <v>1205.9000000000001</v>
      </c>
      <c r="Y26" s="22">
        <v>816</v>
      </c>
      <c r="Z26" s="17">
        <v>624.1</v>
      </c>
      <c r="AA26" s="18">
        <v>1540</v>
      </c>
      <c r="AB26" s="17">
        <v>1562</v>
      </c>
      <c r="AC26" s="22">
        <v>7910</v>
      </c>
      <c r="AD26" s="17">
        <v>7479.8584000000001</v>
      </c>
      <c r="AE26" s="22">
        <v>0</v>
      </c>
      <c r="AF26" s="22">
        <v>0</v>
      </c>
      <c r="AG26" s="22">
        <v>0</v>
      </c>
      <c r="AH26" s="17">
        <v>0</v>
      </c>
      <c r="AI26" s="22"/>
      <c r="AJ26" s="17">
        <v>0</v>
      </c>
      <c r="AK26" s="22">
        <v>17405</v>
      </c>
      <c r="AL26" s="17">
        <v>17334.809000000001</v>
      </c>
      <c r="AM26" s="22">
        <v>17405</v>
      </c>
      <c r="AN26" s="17">
        <v>17334.809000000001</v>
      </c>
      <c r="AO26" s="22">
        <v>3500</v>
      </c>
      <c r="AP26" s="17">
        <v>2110</v>
      </c>
      <c r="AQ26" s="16">
        <f t="shared" si="3"/>
        <v>8366.1999999999971</v>
      </c>
      <c r="AR26" s="16">
        <f t="shared" si="3"/>
        <v>212.5</v>
      </c>
      <c r="AS26" s="22">
        <v>40424.6</v>
      </c>
      <c r="AT26" s="17">
        <v>32270.9</v>
      </c>
      <c r="AU26" s="22">
        <v>0</v>
      </c>
      <c r="AV26" s="17">
        <v>0</v>
      </c>
      <c r="AW26" s="22">
        <v>39674.6</v>
      </c>
      <c r="AX26" s="17">
        <v>32058.400000000001</v>
      </c>
      <c r="AY26" s="22"/>
      <c r="AZ26" s="17">
        <v>0</v>
      </c>
      <c r="BA26" s="20">
        <v>32058.400000000001</v>
      </c>
      <c r="BB26" s="17">
        <v>32058.400000000001</v>
      </c>
      <c r="BC26" s="22">
        <v>94911.2</v>
      </c>
      <c r="BD26" s="17">
        <v>94166.97</v>
      </c>
      <c r="BE26" s="22">
        <v>4803</v>
      </c>
      <c r="BF26" s="17">
        <v>4800.2402000000002</v>
      </c>
      <c r="BG26" s="22">
        <v>0</v>
      </c>
      <c r="BH26" s="22">
        <v>0</v>
      </c>
      <c r="BI26" s="22">
        <v>0</v>
      </c>
      <c r="BJ26" s="17">
        <v>-3849.8560000000002</v>
      </c>
      <c r="BK26" s="19">
        <v>-4404.6000000000004</v>
      </c>
      <c r="BL26" s="17">
        <v>-1855.0219999999999</v>
      </c>
      <c r="BM26" s="22">
        <v>0</v>
      </c>
      <c r="BN26" s="22">
        <v>0</v>
      </c>
    </row>
    <row r="27" spans="1:66" s="24" customFormat="1" ht="18" customHeight="1" x14ac:dyDescent="0.3">
      <c r="A27" s="28" t="s">
        <v>53</v>
      </c>
      <c r="B27" s="28"/>
      <c r="C27" s="23">
        <f t="shared" ref="C27:AH27" si="5">SUM(C17:C26)</f>
        <v>893107.49999999988</v>
      </c>
      <c r="D27" s="23">
        <f t="shared" si="5"/>
        <v>768304.25900000008</v>
      </c>
      <c r="E27" s="23">
        <f t="shared" si="5"/>
        <v>719450.7</v>
      </c>
      <c r="F27" s="23">
        <f t="shared" si="5"/>
        <v>614355.55180000002</v>
      </c>
      <c r="G27" s="23">
        <f t="shared" si="5"/>
        <v>299473.09999999998</v>
      </c>
      <c r="H27" s="23">
        <f t="shared" si="5"/>
        <v>251225.07820000005</v>
      </c>
      <c r="I27" s="23">
        <f t="shared" si="5"/>
        <v>280314.3</v>
      </c>
      <c r="J27" s="23">
        <f t="shared" si="5"/>
        <v>266246.46499999997</v>
      </c>
      <c r="K27" s="23">
        <f t="shared" si="5"/>
        <v>0</v>
      </c>
      <c r="L27" s="23">
        <f t="shared" si="5"/>
        <v>0</v>
      </c>
      <c r="M27" s="23">
        <f t="shared" si="5"/>
        <v>204893.1</v>
      </c>
      <c r="N27" s="23">
        <f t="shared" si="5"/>
        <v>179704.18580000001</v>
      </c>
      <c r="O27" s="23">
        <f t="shared" si="5"/>
        <v>68849.399999999994</v>
      </c>
      <c r="P27" s="23">
        <f t="shared" si="5"/>
        <v>61063.431999999993</v>
      </c>
      <c r="Q27" s="23">
        <f t="shared" si="5"/>
        <v>15511.7</v>
      </c>
      <c r="R27" s="23">
        <f t="shared" si="5"/>
        <v>14976.262999999999</v>
      </c>
      <c r="S27" s="23">
        <f t="shared" si="5"/>
        <v>2886</v>
      </c>
      <c r="T27" s="23">
        <f t="shared" si="5"/>
        <v>2284.0410000000002</v>
      </c>
      <c r="U27" s="23">
        <f t="shared" si="5"/>
        <v>1894.5</v>
      </c>
      <c r="V27" s="23">
        <f t="shared" si="5"/>
        <v>213.5</v>
      </c>
      <c r="W27" s="23">
        <f t="shared" si="5"/>
        <v>18170.7</v>
      </c>
      <c r="X27" s="23">
        <f t="shared" si="5"/>
        <v>17349.897000000001</v>
      </c>
      <c r="Y27" s="23">
        <f t="shared" si="5"/>
        <v>13372</v>
      </c>
      <c r="Z27" s="23">
        <f t="shared" si="5"/>
        <v>14305.847</v>
      </c>
      <c r="AA27" s="23">
        <f t="shared" si="5"/>
        <v>26245</v>
      </c>
      <c r="AB27" s="23">
        <f t="shared" si="5"/>
        <v>22479.9205</v>
      </c>
      <c r="AC27" s="23">
        <f t="shared" si="5"/>
        <v>63603.8</v>
      </c>
      <c r="AD27" s="23">
        <f t="shared" si="5"/>
        <v>55969.1993</v>
      </c>
      <c r="AE27" s="23">
        <f t="shared" si="5"/>
        <v>0</v>
      </c>
      <c r="AF27" s="23">
        <f t="shared" si="5"/>
        <v>0</v>
      </c>
      <c r="AG27" s="23">
        <f t="shared" si="5"/>
        <v>20453.099999999999</v>
      </c>
      <c r="AH27" s="23">
        <f t="shared" si="5"/>
        <v>22910.069</v>
      </c>
      <c r="AI27" s="23">
        <f t="shared" ref="AI27:BN27" si="6">SUM(AI17:AI26)</f>
        <v>20453.099999999999</v>
      </c>
      <c r="AJ27" s="23">
        <f t="shared" si="6"/>
        <v>22910.069</v>
      </c>
      <c r="AK27" s="23">
        <f t="shared" si="6"/>
        <v>27381.4</v>
      </c>
      <c r="AL27" s="23">
        <f t="shared" si="6"/>
        <v>23466.109</v>
      </c>
      <c r="AM27" s="23">
        <f t="shared" si="6"/>
        <v>21346.400000000001</v>
      </c>
      <c r="AN27" s="23">
        <f t="shared" si="6"/>
        <v>20931.109</v>
      </c>
      <c r="AO27" s="23">
        <f t="shared" si="6"/>
        <v>32645.9</v>
      </c>
      <c r="AP27" s="23">
        <f t="shared" si="6"/>
        <v>24019</v>
      </c>
      <c r="AQ27" s="23">
        <f t="shared" si="6"/>
        <v>27946.6</v>
      </c>
      <c r="AR27" s="23">
        <f t="shared" si="6"/>
        <v>733.35199999999975</v>
      </c>
      <c r="AS27" s="23">
        <f t="shared" si="6"/>
        <v>153762.9</v>
      </c>
      <c r="AT27" s="23">
        <f t="shared" si="6"/>
        <v>98009.722999999998</v>
      </c>
      <c r="AU27" s="23">
        <f t="shared" si="6"/>
        <v>0</v>
      </c>
      <c r="AV27" s="23">
        <f t="shared" si="6"/>
        <v>0</v>
      </c>
      <c r="AW27" s="23">
        <f t="shared" si="6"/>
        <v>148392.9</v>
      </c>
      <c r="AX27" s="23">
        <f t="shared" si="6"/>
        <v>97276.370999999999</v>
      </c>
      <c r="AY27" s="23">
        <f t="shared" si="6"/>
        <v>0</v>
      </c>
      <c r="AZ27" s="23">
        <f t="shared" si="6"/>
        <v>0</v>
      </c>
      <c r="BA27" s="23">
        <f t="shared" si="6"/>
        <v>125816.29999999999</v>
      </c>
      <c r="BB27" s="23">
        <f t="shared" si="6"/>
        <v>97276.370999999999</v>
      </c>
      <c r="BC27" s="23">
        <f t="shared" si="6"/>
        <v>303764.59999999998</v>
      </c>
      <c r="BD27" s="23">
        <f t="shared" si="6"/>
        <v>266489.761</v>
      </c>
      <c r="BE27" s="23">
        <f t="shared" si="6"/>
        <v>55799.1</v>
      </c>
      <c r="BF27" s="23">
        <f t="shared" si="6"/>
        <v>47932.5052</v>
      </c>
      <c r="BG27" s="23">
        <f t="shared" si="6"/>
        <v>0</v>
      </c>
      <c r="BH27" s="23">
        <f t="shared" si="6"/>
        <v>0</v>
      </c>
      <c r="BI27" s="23">
        <f t="shared" si="6"/>
        <v>-1300</v>
      </c>
      <c r="BJ27" s="23">
        <f t="shared" si="6"/>
        <v>-27198.315999999999</v>
      </c>
      <c r="BK27" s="23">
        <f t="shared" si="6"/>
        <v>-58790.6</v>
      </c>
      <c r="BL27" s="23">
        <f t="shared" si="6"/>
        <v>-35998.871999999996</v>
      </c>
      <c r="BM27" s="23">
        <f t="shared" si="6"/>
        <v>0</v>
      </c>
      <c r="BN27" s="23">
        <f t="shared" si="6"/>
        <v>0</v>
      </c>
    </row>
    <row r="131" spans="1:66" s="26" customFormat="1" x14ac:dyDescent="0.3">
      <c r="A131" s="6"/>
      <c r="B131" s="2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</row>
    <row r="132" spans="1:66" s="26" customFormat="1" x14ac:dyDescent="0.3">
      <c r="A132" s="6"/>
      <c r="B132" s="2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</row>
    <row r="133" spans="1:66" s="26" customFormat="1" x14ac:dyDescent="0.3">
      <c r="A133" s="6"/>
      <c r="B133" s="2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</row>
    <row r="134" spans="1:66" s="26" customFormat="1" x14ac:dyDescent="0.3">
      <c r="A134" s="6"/>
      <c r="B134" s="2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</row>
  </sheetData>
  <protectedRanges>
    <protectedRange sqref="J17:J26" name="Range2_18_1"/>
    <protectedRange sqref="N17:N26" name="Range2_1_4_1"/>
    <protectedRange sqref="R17:R26" name="Range2_3_4_1"/>
    <protectedRange sqref="T17:T26" name="Range2_4_4_1"/>
    <protectedRange sqref="V17:V26" name="Range2_5_4_1"/>
    <protectedRange sqref="X17:X26" name="Range2_6_4_1"/>
    <protectedRange sqref="Z17:Z26" name="Range2_7_4_1"/>
    <protectedRange sqref="AB17:AB26" name="Range2_8_4_1"/>
    <protectedRange sqref="AD17:AD26" name="Range2_9_4_1"/>
    <protectedRange sqref="AH17:AH26" name="Range2_11_4_1"/>
    <protectedRange sqref="AJ17:AJ26" name="Range2_12_4_1"/>
    <protectedRange sqref="AL17:AL26" name="Range2_13_4_1"/>
    <protectedRange sqref="AN17:AN26" name="Range2_14_4_1"/>
    <protectedRange sqref="AP17:AP26" name="Range2_15_4_1"/>
    <protectedRange sqref="AT17:AT26" name="Range3_12_1"/>
    <protectedRange sqref="AV17:AV26" name="Range3_1_4_1"/>
    <protectedRange sqref="AX17:AX26" name="Range3_3_4_1"/>
    <protectedRange sqref="AZ17:AZ26" name="Range3_4_4_1"/>
    <protectedRange sqref="BB17:BB26" name="Range3_5_4_1"/>
    <protectedRange sqref="BD17:BD26" name="Range3_6_4_1"/>
    <protectedRange sqref="BF17:BF26" name="Range3_7_4_1"/>
    <protectedRange sqref="BJ17:BJ26" name="Range3_8_4_1"/>
    <protectedRange sqref="BL17:BL26" name="Range3_9_4_1"/>
    <protectedRange sqref="P17:P26" name="Range2_10_4_1"/>
    <protectedRange sqref="Q17:Q26" name="Range2_1_2"/>
  </protectedRanges>
  <mergeCells count="55">
    <mergeCell ref="BK14:BL14"/>
    <mergeCell ref="BC10:BN10"/>
    <mergeCell ref="I11:BB11"/>
    <mergeCell ref="BC11:BH11"/>
    <mergeCell ref="BI11:BN11"/>
    <mergeCell ref="BC13:BD14"/>
    <mergeCell ref="BE13:BF14"/>
    <mergeCell ref="AW14:AX14"/>
    <mergeCell ref="AY14:AZ14"/>
    <mergeCell ref="BA14:BB14"/>
    <mergeCell ref="BC12:BF12"/>
    <mergeCell ref="BG12:BH14"/>
    <mergeCell ref="BI12:BJ14"/>
    <mergeCell ref="BK12:BN13"/>
    <mergeCell ref="I13:L13"/>
    <mergeCell ref="M13:N14"/>
    <mergeCell ref="O13:AD13"/>
    <mergeCell ref="AE13:AF14"/>
    <mergeCell ref="AG13:AH14"/>
    <mergeCell ref="AI13:AJ13"/>
    <mergeCell ref="AK13:AL14"/>
    <mergeCell ref="BM14:BN14"/>
    <mergeCell ref="AM13:AN13"/>
    <mergeCell ref="AO13:AP14"/>
    <mergeCell ref="AQ13:AV13"/>
    <mergeCell ref="AW13:BB13"/>
    <mergeCell ref="AG9:AH9"/>
    <mergeCell ref="A10:A15"/>
    <mergeCell ref="B10:B15"/>
    <mergeCell ref="C10:H13"/>
    <mergeCell ref="I10:BB10"/>
    <mergeCell ref="AI14:AJ14"/>
    <mergeCell ref="AM14:AN14"/>
    <mergeCell ref="AQ14:AR14"/>
    <mergeCell ref="AS14:AT14"/>
    <mergeCell ref="AU14:AV14"/>
    <mergeCell ref="I12:BB12"/>
    <mergeCell ref="AA14:AB14"/>
    <mergeCell ref="AC14:AD14"/>
    <mergeCell ref="C14:D14"/>
    <mergeCell ref="E14:F14"/>
    <mergeCell ref="G14:H14"/>
    <mergeCell ref="I14:J14"/>
    <mergeCell ref="K14:L14"/>
    <mergeCell ref="O14:P14"/>
    <mergeCell ref="Q14:R14"/>
    <mergeCell ref="S14:T14"/>
    <mergeCell ref="U14:V14"/>
    <mergeCell ref="G2:H4"/>
    <mergeCell ref="C7:I8"/>
    <mergeCell ref="A27:B27"/>
    <mergeCell ref="W14:X14"/>
    <mergeCell ref="Y14:Z14"/>
    <mergeCell ref="D9:I9"/>
    <mergeCell ref="W9:X9"/>
  </mergeCells>
  <pageMargins left="0.11811023622047245" right="0.11811023622047245" top="0.15748031496062992" bottom="0.15748031496062992" header="0.11811023622047245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2022-04-06T10:33:26Z</dcterms:modified>
</cp:coreProperties>
</file>