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60" windowWidth="20640" windowHeight="10875"/>
  </bookViews>
  <sheets>
    <sheet name="Համեմատական1" sheetId="1" r:id="rId1"/>
    <sheet name="Համեմատական 2" sheetId="4" r:id="rId2"/>
    <sheet name="Համեմատական3" sheetId="5" r:id="rId3"/>
    <sheet name="Համեմատական4" sheetId="6" r:id="rId4"/>
    <sheet name="Համեմատական5" sheetId="7" r:id="rId5"/>
  </sheets>
  <calcPr calcId="144525"/>
</workbook>
</file>

<file path=xl/calcChain.xml><?xml version="1.0" encoding="utf-8"?>
<calcChain xmlns="http://schemas.openxmlformats.org/spreadsheetml/2006/main">
  <c r="J10" i="5" l="1"/>
  <c r="J12" i="5"/>
  <c r="J20" i="5"/>
  <c r="J46" i="5"/>
  <c r="J16" i="5"/>
  <c r="J70" i="5"/>
  <c r="J50" i="5"/>
  <c r="J22" i="5"/>
  <c r="L10" i="4"/>
  <c r="G21" i="1"/>
  <c r="E13" i="1" l="1"/>
  <c r="E11" i="1" s="1"/>
  <c r="E9" i="1" s="1"/>
  <c r="E18" i="1"/>
  <c r="E41" i="1"/>
  <c r="F57" i="1"/>
  <c r="M11" i="4" l="1"/>
  <c r="K22" i="5" l="1"/>
  <c r="K75" i="1" l="1"/>
  <c r="J75" i="1" s="1"/>
  <c r="J105" i="5" l="1"/>
  <c r="L105" i="5"/>
  <c r="J109" i="5"/>
  <c r="L109" i="5"/>
  <c r="K16" i="5"/>
  <c r="K14" i="5" s="1"/>
  <c r="E12" i="5"/>
  <c r="K34" i="5"/>
  <c r="K20" i="5" s="1"/>
  <c r="K46" i="5"/>
  <c r="K50" i="5"/>
  <c r="K70" i="5"/>
  <c r="K86" i="5"/>
  <c r="N108" i="4"/>
  <c r="M108" i="4"/>
  <c r="L108" i="4"/>
  <c r="F110" i="4"/>
  <c r="L96" i="4"/>
  <c r="L91" i="4" s="1"/>
  <c r="M96" i="4"/>
  <c r="M91" i="4" s="1"/>
  <c r="N55" i="4"/>
  <c r="M55" i="4"/>
  <c r="L55" i="4"/>
  <c r="M34" i="4"/>
  <c r="N11" i="4"/>
  <c r="N10" i="4" s="1"/>
  <c r="G17" i="4"/>
  <c r="J103" i="5" l="1"/>
  <c r="J14" i="5"/>
  <c r="L101" i="5"/>
  <c r="M10" i="4"/>
  <c r="K12" i="5"/>
  <c r="K10" i="5"/>
  <c r="G75" i="1"/>
  <c r="J101" i="5" l="1"/>
  <c r="L10" i="5"/>
  <c r="K73" i="1"/>
  <c r="K65" i="1"/>
  <c r="H65" i="1"/>
  <c r="K41" i="1"/>
  <c r="J18" i="1"/>
  <c r="J20" i="1"/>
  <c r="K21" i="1"/>
  <c r="K13" i="1"/>
  <c r="J13" i="1" s="1"/>
  <c r="F23" i="4"/>
  <c r="K11" i="1" l="1"/>
  <c r="K60" i="1"/>
  <c r="G109" i="5"/>
  <c r="I109" i="5"/>
  <c r="G105" i="5"/>
  <c r="I105" i="5"/>
  <c r="I103" i="5" s="1"/>
  <c r="G46" i="5"/>
  <c r="G34" i="5"/>
  <c r="G22" i="5"/>
  <c r="G20" i="5" s="1"/>
  <c r="G16" i="5"/>
  <c r="G14" i="5" s="1"/>
  <c r="H46" i="5"/>
  <c r="H34" i="5"/>
  <c r="H22" i="5"/>
  <c r="H14" i="5"/>
  <c r="H16" i="5"/>
  <c r="J138" i="4"/>
  <c r="J118" i="4"/>
  <c r="I108" i="4"/>
  <c r="I118" i="4" s="1"/>
  <c r="I55" i="4"/>
  <c r="J55" i="4"/>
  <c r="K55" i="4"/>
  <c r="J34" i="4"/>
  <c r="F17" i="4"/>
  <c r="I13" i="4"/>
  <c r="J13" i="4"/>
  <c r="K13" i="4"/>
  <c r="K11" i="4" s="1"/>
  <c r="I11" i="4" s="1"/>
  <c r="J10" i="4"/>
  <c r="D22" i="5"/>
  <c r="D10" i="5"/>
  <c r="F10" i="5"/>
  <c r="F103" i="5"/>
  <c r="I10" i="4" l="1"/>
  <c r="K10" i="4"/>
  <c r="H10" i="5"/>
  <c r="I101" i="5"/>
  <c r="G103" i="5"/>
  <c r="H20" i="5"/>
  <c r="K9" i="1"/>
  <c r="E34" i="5"/>
  <c r="E22" i="5"/>
  <c r="F47" i="4"/>
  <c r="G10" i="4"/>
  <c r="G118" i="4"/>
  <c r="F112" i="4"/>
  <c r="F108" i="4"/>
  <c r="G101" i="4"/>
  <c r="F100" i="4"/>
  <c r="F96" i="4"/>
  <c r="F91" i="4"/>
  <c r="F69" i="4"/>
  <c r="G62" i="4"/>
  <c r="F57" i="4"/>
  <c r="F59" i="4"/>
  <c r="F55" i="4"/>
  <c r="F34" i="4"/>
  <c r="F45" i="4"/>
  <c r="F41" i="4"/>
  <c r="F39" i="4"/>
  <c r="G13" i="4"/>
  <c r="H13" i="4"/>
  <c r="H11" i="4" s="1"/>
  <c r="H10" i="4" s="1"/>
  <c r="F25" i="4"/>
  <c r="F11" i="4" l="1"/>
  <c r="G10" i="5"/>
  <c r="I10" i="5"/>
  <c r="G101" i="5"/>
  <c r="F10" i="4"/>
  <c r="F15" i="4"/>
  <c r="F13" i="4" s="1"/>
  <c r="G45" i="1" l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7" i="1"/>
  <c r="G73" i="1"/>
  <c r="G70" i="1"/>
  <c r="G72" i="1"/>
  <c r="G65" i="1"/>
  <c r="G69" i="1"/>
  <c r="G67" i="1"/>
  <c r="G56" i="1"/>
  <c r="G55" i="1"/>
  <c r="H53" i="1"/>
  <c r="G53" i="1" s="1"/>
  <c r="G44" i="1"/>
  <c r="G43" i="1"/>
  <c r="H41" i="1"/>
  <c r="G41" i="1" s="1"/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D21" i="1"/>
  <c r="H18" i="1"/>
  <c r="G18" i="1" s="1"/>
  <c r="G20" i="1"/>
  <c r="G17" i="1"/>
  <c r="G16" i="1"/>
  <c r="G15" i="1"/>
  <c r="H13" i="1"/>
  <c r="G13" i="1" s="1"/>
  <c r="H11" i="1" l="1"/>
  <c r="D103" i="1"/>
  <c r="D12" i="1"/>
  <c r="D13" i="1"/>
  <c r="D14" i="1"/>
  <c r="D15" i="1"/>
  <c r="D16" i="1"/>
  <c r="D17" i="1"/>
  <c r="D19" i="1"/>
  <c r="D20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2" i="1"/>
  <c r="D63" i="1"/>
  <c r="D64" i="1"/>
  <c r="D65" i="1"/>
  <c r="D66" i="1"/>
  <c r="D68" i="1"/>
  <c r="D69" i="1"/>
  <c r="D70" i="1"/>
  <c r="D71" i="1"/>
  <c r="D72" i="1"/>
  <c r="D73" i="1"/>
  <c r="D75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57" i="1"/>
  <c r="D41" i="1"/>
  <c r="D11" i="1" l="1"/>
  <c r="D18" i="1"/>
  <c r="G11" i="1"/>
  <c r="H9" i="1"/>
  <c r="G9" i="1" s="1"/>
  <c r="D9" i="1"/>
</calcChain>
</file>

<file path=xl/sharedStrings.xml><?xml version="1.0" encoding="utf-8"?>
<sst xmlns="http://schemas.openxmlformats.org/spreadsheetml/2006/main" count="1188" uniqueCount="605">
  <si>
    <t>îáÕÇ NN</t>
  </si>
  <si>
    <t>ºÏ³Ùï³ï»ë³ÏÝ»ñÁ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</si>
  <si>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</si>
  <si>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</si>
  <si>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</si>
  <si>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</si>
  <si>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</si>
  <si>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</si>
  <si>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</si>
  <si>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</si>
  <si>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</si>
  <si>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</si>
  <si>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</si>
  <si>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</si>
  <si>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</si>
  <si>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</si>
  <si>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</si>
  <si>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</si>
  <si>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</si>
  <si>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</si>
  <si>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</si>
  <si>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</si>
  <si>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</si>
  <si>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</si>
  <si>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</si>
  <si>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</si>
  <si>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</si>
  <si>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</si>
  <si>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</si>
  <si>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</si>
  <si>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</si>
  <si>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</si>
  <si>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</si>
  <si>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</si>
  <si>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</si>
  <si>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</si>
  <si>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</si>
  <si>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</si>
  <si>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</si>
  <si>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</si>
  <si>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</si>
  <si>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</si>
  <si>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</si>
  <si>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</si>
  <si>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</si>
  <si>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</si>
  <si>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</si>
  <si>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</si>
  <si>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</si>
  <si>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</si>
  <si>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</si>
  <si>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</si>
  <si>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</si>
  <si>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</si>
  <si>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</si>
  <si>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</si>
  <si>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</si>
  <si>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</si>
  <si>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</si>
  <si>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</si>
  <si>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</si>
  <si>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</si>
  <si>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</si>
  <si>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</si>
  <si>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</si>
  <si>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</si>
  <si>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</si>
  <si>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</si>
  <si>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</si>
  <si>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</si>
  <si>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</si>
  <si>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</si>
  <si>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</si>
  <si>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</si>
  <si>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</si>
  <si>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</si>
  <si>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</si>
  <si>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</si>
  <si>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</si>
  <si>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</si>
  <si>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</si>
  <si>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</si>
  <si>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</si>
  <si>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</si>
  <si>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</si>
  <si>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</si>
  <si>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</si>
  <si>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</si>
  <si>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</si>
  <si>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</si>
  <si>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</si>
  <si>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</si>
  <si>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</si>
  <si>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</si>
  <si>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</si>
  <si>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</si>
  <si>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</si>
  <si>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</si>
  <si>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</si>
  <si>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</si>
  <si>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</si>
  <si>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</si>
  <si>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</si>
  <si>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</si>
  <si>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</si>
  <si>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</si>
  <si>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</si>
  <si>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</si>
  <si>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</si>
  <si>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</si>
  <si>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</si>
  <si>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</si>
  <si>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</si>
  <si>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</si>
  <si>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</si>
  <si>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</si>
  <si>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</si>
  <si>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</si>
  <si>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</si>
  <si>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</si>
  <si>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</si>
  <si>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</si>
  <si>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</si>
  <si>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</si>
  <si>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</si>
  <si>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</si>
  <si>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</si>
  <si>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</si>
  <si>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</si>
  <si>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</si>
  <si>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</si>
  <si>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</si>
  <si>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</si>
  <si>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</si>
  <si>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</si>
  <si>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</si>
  <si>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</si>
  <si>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</si>
  <si>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</si>
  <si>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</si>
  <si>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</si>
  <si>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</si>
  <si>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</si>
  <si>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</si>
  <si>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</si>
  <si>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</si>
  <si>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</si>
  <si>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</si>
  <si>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</si>
  <si>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</si>
  <si>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</si>
  <si>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</si>
  <si>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</si>
  <si>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</si>
  <si>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</si>
  <si>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</si>
  <si>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</si>
  <si>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</si>
  <si>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</si>
  <si>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</si>
  <si>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</si>
  <si>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</si>
  <si>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</si>
  <si>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</si>
  <si>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</si>
  <si>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</si>
  <si>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</si>
  <si>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</si>
  <si>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</si>
  <si>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</si>
  <si>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</si>
  <si>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</si>
  <si>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</si>
  <si>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</si>
  <si>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</si>
  <si>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3.6 Øáõïù»ñ ïáõÛÅ»ñÇó, ïáõ·³ÝùÝ»ñÇó      (ïáÕ 1361 + ïáÕ 1362)
³Û¹ ÃíáõÙ`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</si>
  <si>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</si>
  <si>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</si>
  <si>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</si>
  <si>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</si>
  <si>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</si>
  <si>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</si>
  <si>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</si>
  <si>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</si>
  <si>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</si>
  <si>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</si>
  <si>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</si>
  <si>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</si>
  <si>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</si>
  <si>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</si>
  <si>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</si>
  <si>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</si>
  <si>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</si>
  <si>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</si>
  <si>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</si>
  <si>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</si>
  <si>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</si>
  <si>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</si>
  <si>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</si>
  <si>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</si>
  <si>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</si>
  <si>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</si>
  <si>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</si>
  <si>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</si>
  <si>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</si>
  <si>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</si>
  <si>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</si>
  <si>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</si>
  <si>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</si>
  <si>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</si>
  <si>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</si>
  <si>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</si>
  <si>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</si>
  <si>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</si>
  <si>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</si>
  <si>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</si>
  <si>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</si>
  <si>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</si>
  <si>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</si>
  <si>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</si>
  <si>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</si>
  <si>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</si>
  <si>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</si>
  <si>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</si>
  <si>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</si>
  <si>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</si>
  <si>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</si>
  <si>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</si>
  <si>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</si>
  <si>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</si>
  <si>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</si>
  <si>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</si>
  <si>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</si>
  <si>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</si>
  <si>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</si>
  <si>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</si>
  <si>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</si>
  <si>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</si>
  <si>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</si>
  <si>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</si>
  <si>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</si>
  <si>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</si>
  <si>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</si>
  <si>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</si>
  <si>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</si>
  <si>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</si>
  <si>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</si>
  <si>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</si>
  <si>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</si>
  <si>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</si>
  <si>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</si>
  <si>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</si>
  <si>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</si>
  <si>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</si>
  <si>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</si>
  <si>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</si>
  <si>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</si>
  <si>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</si>
  <si>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</si>
  <si>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</si>
  <si>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</si>
  <si>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</si>
  <si>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</si>
  <si>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</si>
  <si>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</si>
  <si>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</si>
  <si>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</si>
  <si>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</si>
  <si>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</si>
  <si>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</si>
  <si>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</si>
  <si>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</si>
  <si>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</si>
  <si>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</si>
  <si>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</si>
  <si>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</si>
  <si>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</si>
  <si>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</si>
  <si>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</si>
  <si>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</si>
  <si>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</si>
  <si>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</si>
  <si>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</si>
  <si>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</si>
  <si>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</si>
  <si>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</si>
  <si>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</si>
  <si>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</si>
  <si>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</si>
  <si>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</si>
  <si>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</si>
  <si>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</si>
  <si>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</si>
  <si>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</si>
  <si>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</si>
  <si>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</si>
  <si>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</si>
  <si>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</si>
  <si>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</si>
  <si>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</si>
  <si>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</si>
  <si>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</si>
  <si>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</si>
  <si>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</si>
  <si>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</si>
  <si>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</si>
  <si>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</si>
  <si>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</si>
  <si>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</si>
  <si>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</si>
  <si>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</si>
  <si>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</si>
  <si>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</si>
  <si>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</si>
  <si>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</si>
  <si>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</si>
  <si>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</si>
  <si>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</si>
  <si>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</si>
  <si>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</si>
  <si>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</si>
  <si>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</si>
  <si>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</si>
  <si>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</si>
  <si>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</si>
  <si>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</si>
  <si>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</si>
  <si>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</si>
  <si>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</si>
  <si>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</si>
  <si>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</si>
  <si>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</si>
  <si>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</si>
  <si>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</si>
  <si>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</si>
  <si>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</si>
  <si>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</si>
  <si>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</si>
  <si>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</si>
  <si>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</si>
  <si>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</si>
  <si>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</si>
  <si>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</si>
  <si>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</si>
  <si>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</si>
  <si>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</si>
  <si>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</si>
  <si>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</si>
  <si>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</si>
  <si>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</si>
  <si>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</si>
  <si>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</si>
  <si>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</si>
  <si>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</si>
  <si>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</si>
  <si>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</si>
  <si>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</si>
  <si>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</si>
  <si>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</si>
  <si>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</si>
  <si>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</si>
  <si>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</si>
  <si>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</si>
  <si>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</si>
  <si>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</si>
  <si>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</si>
  <si>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</si>
  <si>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</si>
  <si>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</si>
  <si>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</si>
  <si>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</si>
  <si>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</si>
  <si>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</si>
  <si>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</si>
  <si>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</si>
  <si>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</si>
  <si>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</si>
  <si>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</si>
  <si>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</si>
  <si>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</si>
  <si>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</si>
  <si>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</si>
  <si>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</si>
  <si>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</si>
  <si>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</si>
  <si>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</si>
  <si>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</si>
  <si>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</si>
  <si>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</si>
  <si>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</si>
  <si>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</si>
  <si>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</si>
  <si>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</si>
  <si>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</si>
  <si>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</si>
  <si>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</si>
  <si>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</si>
  <si>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</si>
  <si>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</si>
  <si>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</si>
  <si>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</si>
  <si>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</si>
  <si>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</si>
  <si>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</si>
  <si>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</si>
  <si>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</si>
  <si>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</si>
  <si>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</si>
  <si>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</si>
  <si>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</si>
  <si>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</si>
  <si>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</si>
  <si>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</si>
  <si>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</si>
  <si>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</si>
  <si>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</si>
  <si>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</si>
  <si>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</si>
  <si>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</si>
  <si>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</si>
  <si>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</si>
  <si>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</si>
  <si>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</si>
  <si>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</si>
  <si>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</si>
  <si>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</si>
  <si>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</si>
  <si>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</si>
  <si>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</si>
  <si>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</si>
  <si>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</si>
  <si>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</si>
  <si>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</si>
  <si>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</si>
  <si>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</si>
  <si>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</si>
  <si>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</si>
  <si>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</si>
  <si>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</si>
  <si>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</si>
  <si>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</si>
  <si>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</si>
  <si>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</si>
  <si>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</si>
  <si>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</si>
  <si>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</si>
  <si>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</si>
  <si>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</si>
  <si>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</si>
  <si>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</si>
  <si>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</si>
  <si>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</si>
  <si>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</si>
  <si>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</si>
  <si>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</si>
  <si>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</si>
  <si>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</si>
  <si>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</si>
  <si>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</si>
  <si>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</si>
  <si>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</si>
  <si>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</si>
  <si>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</si>
  <si>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</si>
  <si>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</si>
  <si>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</si>
  <si>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</si>
  <si>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</si>
  <si>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</si>
  <si>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</si>
  <si>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</si>
  <si>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</si>
  <si>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</si>
  <si>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</si>
  <si>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</si>
  <si>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</si>
  <si>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</si>
  <si>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</si>
  <si>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</si>
  <si>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</si>
  <si>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</si>
  <si>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</si>
  <si>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</si>
  <si>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</si>
  <si>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</si>
  <si>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</si>
  <si>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</si>
  <si>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</si>
  <si>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</si>
  <si>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</si>
  <si>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</si>
  <si>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</si>
  <si>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</si>
  <si>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</si>
  <si>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</si>
  <si>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</si>
  <si>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</si>
  <si>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</si>
  <si>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</si>
  <si>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</si>
  <si>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</si>
  <si>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</si>
  <si>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</si>
  <si>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</si>
  <si>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</si>
  <si>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</si>
  <si>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</si>
  <si>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</si>
  <si>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</si>
  <si>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</si>
  <si>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</si>
  <si>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</si>
  <si>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</si>
  <si>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</si>
  <si>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</si>
  <si>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</si>
  <si>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</si>
  <si>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</si>
  <si>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</si>
  <si>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</si>
  <si>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</si>
  <si>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</si>
  <si>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</si>
  <si>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</si>
  <si>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</si>
  <si>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</si>
  <si>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</si>
  <si>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</si>
  <si>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</si>
  <si>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</si>
  <si>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</si>
  <si>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</si>
  <si>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</si>
  <si>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</si>
  <si>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</si>
  <si>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</si>
  <si>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</si>
  <si>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</si>
  <si>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</si>
  <si>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</si>
  <si>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</si>
  <si>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</si>
  <si>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</si>
  <si>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</si>
  <si>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</si>
  <si>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</si>
  <si>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</si>
  <si>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</si>
  <si>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</si>
  <si>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</si>
  <si>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</si>
  <si>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</si>
  <si>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</si>
  <si>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</si>
  <si>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</si>
  <si>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</si>
  <si>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</si>
  <si>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</si>
  <si>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</si>
  <si>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</si>
  <si>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</si>
  <si>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</si>
  <si>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</si>
  <si>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</si>
  <si>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</si>
  <si>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</si>
  <si>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</si>
  <si>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</si>
  <si>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</si>
  <si>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</si>
  <si>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</si>
  <si>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</si>
  <si>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</si>
  <si>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</si>
  <si>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</si>
  <si>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</si>
  <si>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</si>
  <si>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</si>
  <si>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</si>
  <si>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</si>
  <si>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</si>
  <si>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</si>
  <si>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ՀՀ ԱՐՄԱՎԻՐԻ ՄԱՐԶԻ ԱՐՄԱՎԻՐ ՀԱՄԱՅՆՔԻ ԲՅՈՒՋԵԻ ԵԿԱՄՈՒՏՆԵՐԻ</t>
  </si>
  <si>
    <t>հազար դրամ</t>
  </si>
  <si>
    <t>Ðá¹í³Í</t>
  </si>
  <si>
    <t>3. ²ÚÈ ºÎ²ØàôîÜºð  ( ïáÕ 1330 + ïáÕ 1340 + ïáÕ 1350 + ïáÕ 1360 + ïáÕ 1370 + ïáÕ 1380 + ïáÕ 1390),   ³Û¹ ÃíáõÙ`</t>
  </si>
  <si>
    <t>1. Ð²ðÎºð ºì îàôðøºð     (ïáÕ 1110 + ïáÕ 1120 + ïáÕ 1130 +ïáÕ1140+ ïáÕ 1150 ) ,  ³Û¹ ÃíáõÙ`</t>
  </si>
  <si>
    <t xml:space="preserve">2022 հաստատված բյուջե </t>
  </si>
  <si>
    <t>2021 փաստացի կատարված</t>
  </si>
  <si>
    <t>2023 թվականի նախատեսված</t>
  </si>
  <si>
    <t>2. ä²ÞîàÜ²Î²Ü ¸ð²Ø²ÞÜàðÐÜºð (ïáÕ 1210 + ïáÕ 1220 + ïáÕ 1230 + ïáÕ 1240 + ïáÕ 1250 + ïáÕ 1260),  ³Û¹ ÃíáõÙ`</t>
  </si>
  <si>
    <t>3.9 ²ÛÉ »Ï³Ùáõïներ  (ïáÕ 1391 + ïáÕ 1392 + ïáÕ 1393),             ³Û¹ ÃíáõÙ`</t>
  </si>
  <si>
    <t>Հա</t>
  </si>
  <si>
    <t>ՀԱՄԵՄԱՏԱԿԱՆ ՀԱՏՎԱԾ 1</t>
  </si>
  <si>
    <t>ՀԱՄԵՄԱՏԱԿԱՆ ՀԱՏՎԱԾ 2</t>
  </si>
  <si>
    <t>ՀՀ ԱՐՄԱՎԻՐԻ ՄԱՐԶԻ ԱՐՄԱՎԻՐ ՀԱՄԱՅՆՔԻ ԲՅՈՒՋԵԻ  ԾԱԽՍԵՐԸ` ԸՍՏ ԲՅՈՒՋԵՏԱՅԻՆ ԾԱԽՍԵՐԻ  ԳՈՐԾԱՌՆԱԿԱՆ ԴԱՍԱԿԱՐԳՄԱՆ</t>
  </si>
  <si>
    <t>ՀԱՄԵՄԱՏԱԿԱՆ ՀԱՏՎԱԾ 3</t>
  </si>
  <si>
    <t>ՀՀ ԱՐՄԱՎԻՐԻ ՄԱՐԶԻ ԱՐՄԱՎԻՐ ՀԱՄԱՅՆՔԻ ԲՅՈՒՋԵԻ  ԾԱԽՍԵՐԸ` ԸՍՏ ԲՅՈՒՋԵՏԱՅԻՆ ԾԱԽՍԵՐԻ  ՏՆՏԵՍԱԳԻՏԱԿԱՆ ԴԱՍԱԿԱՐԳՄԱՆ</t>
  </si>
  <si>
    <t>ՀԱՄԵՄԱՏԱԿԱՆ ՀԱՏՎԱԾ 4</t>
  </si>
  <si>
    <t>ՀՀ ԱՐՄԱՎԻՐԻ ՄԱՐԶԻ ԱՐՄԱՎԻՐ ՀԱՄԱՅՆՔԻ ԲՅՈՒՋԵԻ  ՄԻՋՈՑՆԵՐԻ  ՀԱՎԵԼՈՒՐԴԸ ԿԱՄ ԴԵՖԻՑԻՏԸ  (ՊԱԿԱՍՈՒՐԴԸ)</t>
  </si>
  <si>
    <t xml:space="preserve">ՀՀ ԱՐՄԱՎԻՐԻ ՄԱՐԶԻ ԱՐՄԱՎԻՐ ՀԱՄԱՅՆՔԻ ԲՅՈՒՋԵԻ  ՄԻՋՈՑՆԵՐԻ  ՀԱՎԵԼՈՒՐԴԻ ՕԳՏԱԳՈՐԾՄԱՆ  ՈՒՂՂՈՒԹՅՈՒՆՆԵՐԸ  ԿԱՄ ԴԵՖԻՑԻՏԻ  (ՊԱԿԱՍՈՒՐԴԻ) ՖԻՆԱՆՍԱՎՈՐՄԱՆ ԱՂԲՅՈՒՐՆԵՐԸ                                           </t>
  </si>
  <si>
    <t>ՀԱՄԵՄԱՏԱԿԱՆ ՀԱՏՎԱԾ 5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</si>
  <si>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</si>
  <si>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 xml:space="preserve"> ²յլ  տրանսպորտային  ծախսեր</t>
  </si>
  <si>
    <t>¶ÛáõÕ³ïÝï»ë³Ï³Ý ³åñ³ÝùÝ»ñ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</si>
</sst>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\ ;\(#,##0.0\)"/>
    <numFmt numFmtId="166" formatCode="0.0"/>
  </numFmts>
  <fonts count="16" x14ac:knownFonts="1">
    <font>
      <sz val="8"/>
      <name val="Arial Armenian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Arial Armenian"/>
      <family val="2"/>
    </font>
    <font>
      <sz val="10"/>
      <name val="Arial LatArm"/>
      <family val="2"/>
    </font>
    <font>
      <sz val="8"/>
      <name val="Times Armenian"/>
      <family val="1"/>
    </font>
    <font>
      <b/>
      <sz val="8"/>
      <name val="Times Armenian"/>
      <family val="1"/>
    </font>
    <font>
      <sz val="11"/>
      <name val="Arial Armenian"/>
      <family val="2"/>
    </font>
    <font>
      <sz val="14"/>
      <name val="Arial Armenian"/>
      <family val="2"/>
    </font>
    <font>
      <sz val="9"/>
      <name val="Arial LatArm"/>
      <family val="2"/>
    </font>
    <font>
      <b/>
      <sz val="9"/>
      <name val="Arial LatArm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" fontId="9" fillId="0" borderId="11" applyFill="0" applyProtection="0">
      <alignment horizontal="right" vertical="center"/>
    </xf>
    <xf numFmtId="0" fontId="9" fillId="0" borderId="11" applyNumberFormat="0" applyFill="0" applyProtection="0">
      <alignment horizontal="left" vertical="center" wrapText="1"/>
    </xf>
  </cellStyleXfs>
  <cellXfs count="121">
    <xf numFmtId="0" fontId="0" fillId="0" borderId="0" xfId="0"/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65" fontId="5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right" vertical="top"/>
    </xf>
    <xf numFmtId="166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center" vertical="top"/>
    </xf>
    <xf numFmtId="166" fontId="3" fillId="0" borderId="4" xfId="0" applyNumberFormat="1" applyFont="1" applyBorder="1" applyAlignment="1">
      <alignment horizontal="right" vertical="top"/>
    </xf>
    <xf numFmtId="4" fontId="3" fillId="0" borderId="11" xfId="3" applyNumberFormat="1" applyFont="1" applyFill="1" applyBorder="1" applyAlignment="1">
      <alignment horizontal="right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left" vertical="top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top"/>
    </xf>
    <xf numFmtId="166" fontId="10" fillId="0" borderId="2" xfId="0" applyNumberFormat="1" applyFont="1" applyBorder="1" applyAlignment="1">
      <alignment horizontal="center" vertical="top"/>
    </xf>
    <xf numFmtId="166" fontId="10" fillId="0" borderId="2" xfId="0" applyNumberFormat="1" applyFont="1" applyBorder="1" applyAlignment="1">
      <alignment horizontal="right" vertical="top"/>
    </xf>
    <xf numFmtId="166" fontId="11" fillId="0" borderId="2" xfId="0" applyNumberFormat="1" applyFont="1" applyBorder="1" applyAlignment="1">
      <alignment horizontal="right" vertical="center"/>
    </xf>
    <xf numFmtId="0" fontId="0" fillId="0" borderId="16" xfId="0" applyBorder="1"/>
    <xf numFmtId="0" fontId="3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3" fillId="0" borderId="11" xfId="4" applyFont="1" applyFill="1" applyBorder="1" applyAlignment="1">
      <alignment horizontal="left" vertical="top" wrapText="1"/>
    </xf>
    <xf numFmtId="166" fontId="14" fillId="0" borderId="2" xfId="0" applyNumberFormat="1" applyFont="1" applyBorder="1" applyAlignment="1">
      <alignment horizontal="center" vertical="top"/>
    </xf>
    <xf numFmtId="166" fontId="14" fillId="0" borderId="2" xfId="0" applyNumberFormat="1" applyFont="1" applyBorder="1" applyAlignment="1">
      <alignment horizontal="right" vertical="top"/>
    </xf>
    <xf numFmtId="166" fontId="14" fillId="0" borderId="2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right" vertical="center"/>
    </xf>
    <xf numFmtId="166" fontId="15" fillId="0" borderId="2" xfId="0" applyNumberFormat="1" applyFont="1" applyBorder="1" applyAlignment="1">
      <alignment horizontal="right" vertical="center"/>
    </xf>
    <xf numFmtId="166" fontId="1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</cellXfs>
  <cellStyles count="5">
    <cellStyle name="Comma 2" xfId="1"/>
    <cellStyle name="left_arm10_BordWW_900" xfId="4"/>
    <cellStyle name="Normal 3" xfId="2"/>
    <cellStyle name="rgt_arm14_Money_900" xfId="3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0"/>
  <sheetViews>
    <sheetView tabSelected="1" zoomScale="120" zoomScaleNormal="120" workbookViewId="0">
      <selection activeCell="P5" sqref="P5"/>
    </sheetView>
  </sheetViews>
  <sheetFormatPr defaultRowHeight="10.5" x14ac:dyDescent="0.15"/>
  <cols>
    <col min="1" max="1" width="5.83203125" style="2" customWidth="1"/>
    <col min="2" max="2" width="56.5" style="3" customWidth="1"/>
    <col min="3" max="3" width="8.83203125" style="2" customWidth="1"/>
    <col min="4" max="4" width="14.6640625" style="2" customWidth="1"/>
    <col min="5" max="5" width="11" style="2" hidden="1" customWidth="1"/>
    <col min="6" max="6" width="13.6640625" style="2" hidden="1" customWidth="1"/>
    <col min="7" max="7" width="16.83203125" style="2" customWidth="1"/>
    <col min="8" max="8" width="0.1640625" style="2" hidden="1" customWidth="1"/>
    <col min="9" max="9" width="10" style="2" hidden="1" customWidth="1"/>
    <col min="10" max="10" width="15.1640625" style="1" customWidth="1"/>
    <col min="11" max="11" width="11.33203125" style="1" hidden="1" customWidth="1"/>
    <col min="12" max="12" width="10.6640625" style="1" hidden="1" customWidth="1"/>
  </cols>
  <sheetData>
    <row r="2" spans="1:13" ht="16.5" customHeight="1" x14ac:dyDescent="0.15">
      <c r="B2" s="84" t="s">
        <v>593</v>
      </c>
      <c r="C2" s="85"/>
      <c r="D2" s="85"/>
      <c r="E2" s="85"/>
      <c r="F2" s="85"/>
      <c r="G2" s="85"/>
      <c r="H2" s="85"/>
      <c r="I2" s="85"/>
      <c r="L2" s="4"/>
    </row>
    <row r="3" spans="1:13" ht="19.5" customHeight="1" x14ac:dyDescent="0.15">
      <c r="A3" s="88" t="s">
        <v>582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ht="13.5" customHeight="1" thickBot="1" x14ac:dyDescent="0.2">
      <c r="J4" s="86" t="s">
        <v>583</v>
      </c>
      <c r="K4" s="87"/>
    </row>
    <row r="5" spans="1:13" ht="37.5" customHeight="1" x14ac:dyDescent="0.15">
      <c r="A5" s="94" t="s">
        <v>0</v>
      </c>
      <c r="B5" s="92" t="s">
        <v>1</v>
      </c>
      <c r="C5" s="92" t="s">
        <v>584</v>
      </c>
      <c r="D5" s="98" t="s">
        <v>588</v>
      </c>
      <c r="E5" s="99"/>
      <c r="F5" s="100"/>
      <c r="G5" s="101" t="s">
        <v>587</v>
      </c>
      <c r="H5" s="101"/>
      <c r="I5" s="101"/>
      <c r="J5" s="97" t="s">
        <v>589</v>
      </c>
      <c r="K5" s="97"/>
      <c r="L5" s="97"/>
      <c r="M5" s="74"/>
    </row>
    <row r="6" spans="1:13" ht="15.75" hidden="1" customHeight="1" x14ac:dyDescent="0.15">
      <c r="A6" s="95"/>
      <c r="B6" s="93"/>
      <c r="C6" s="93"/>
      <c r="D6" s="89" t="s">
        <v>2</v>
      </c>
      <c r="E6" s="90" t="s">
        <v>3</v>
      </c>
      <c r="F6" s="91"/>
      <c r="G6" s="89" t="s">
        <v>2</v>
      </c>
      <c r="H6" s="89" t="s">
        <v>3</v>
      </c>
      <c r="I6" s="89"/>
      <c r="J6" s="89" t="s">
        <v>2</v>
      </c>
      <c r="K6" s="89" t="s">
        <v>3</v>
      </c>
      <c r="L6" s="89"/>
    </row>
    <row r="7" spans="1:13" ht="7.5" hidden="1" customHeight="1" x14ac:dyDescent="0.15">
      <c r="A7" s="96"/>
      <c r="B7" s="93"/>
      <c r="C7" s="93"/>
      <c r="D7" s="89"/>
      <c r="E7" s="12" t="s">
        <v>4</v>
      </c>
      <c r="F7" s="12" t="s">
        <v>5</v>
      </c>
      <c r="G7" s="89"/>
      <c r="H7" s="12" t="s">
        <v>4</v>
      </c>
      <c r="I7" s="12" t="s">
        <v>5</v>
      </c>
      <c r="J7" s="89"/>
      <c r="K7" s="12" t="s">
        <v>4</v>
      </c>
      <c r="L7" s="12" t="s">
        <v>5</v>
      </c>
    </row>
    <row r="8" spans="1:13" s="6" customFormat="1" ht="15.75" customHeight="1" x14ac:dyDescent="0.15">
      <c r="A8" s="13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5</v>
      </c>
      <c r="H8" s="11">
        <v>8</v>
      </c>
      <c r="I8" s="11">
        <v>9</v>
      </c>
      <c r="J8" s="11">
        <v>6</v>
      </c>
      <c r="K8" s="11">
        <v>11</v>
      </c>
      <c r="L8" s="11">
        <v>12</v>
      </c>
    </row>
    <row r="9" spans="1:13" s="6" customFormat="1" ht="23.25" customHeight="1" x14ac:dyDescent="0.15">
      <c r="A9" s="14" t="s">
        <v>6</v>
      </c>
      <c r="B9" s="15" t="s">
        <v>7</v>
      </c>
      <c r="C9" s="16" t="s">
        <v>8</v>
      </c>
      <c r="D9" s="48">
        <f>E9+F9-F106</f>
        <v>2004161.8000000003</v>
      </c>
      <c r="E9" s="48">
        <f>E11+E45+E60</f>
        <v>1854087.0000000002</v>
      </c>
      <c r="F9" s="48">
        <v>247351.2</v>
      </c>
      <c r="G9" s="48">
        <f t="shared" ref="G9:G11" si="0">H9+I9</f>
        <v>2091514</v>
      </c>
      <c r="H9" s="48">
        <f>H11+H45+H60</f>
        <v>2091514</v>
      </c>
      <c r="I9" s="48"/>
      <c r="J9" s="48">
        <v>2279482.4</v>
      </c>
      <c r="K9" s="48">
        <f>K11+K45+K60</f>
        <v>2231607.6</v>
      </c>
      <c r="L9" s="45"/>
    </row>
    <row r="10" spans="1:13" ht="9.75" customHeight="1" x14ac:dyDescent="0.15">
      <c r="A10" s="17"/>
      <c r="B10" s="18" t="s">
        <v>3</v>
      </c>
      <c r="C10" s="19"/>
      <c r="D10" s="48"/>
      <c r="E10" s="46"/>
      <c r="F10" s="46"/>
      <c r="G10" s="46"/>
      <c r="H10" s="46"/>
      <c r="I10" s="46"/>
      <c r="J10" s="47"/>
      <c r="K10" s="47"/>
      <c r="L10" s="47"/>
    </row>
    <row r="11" spans="1:13" s="6" customFormat="1" ht="23.25" customHeight="1" x14ac:dyDescent="0.15">
      <c r="A11" s="14" t="s">
        <v>9</v>
      </c>
      <c r="B11" s="28" t="s">
        <v>586</v>
      </c>
      <c r="C11" s="16" t="s">
        <v>10</v>
      </c>
      <c r="D11" s="48">
        <f t="shared" ref="D11:D21" si="1">E11+F11</f>
        <v>525409.6</v>
      </c>
      <c r="E11" s="48">
        <f>E13+E18+E21+E41</f>
        <v>525409.6</v>
      </c>
      <c r="F11" s="48"/>
      <c r="G11" s="48">
        <f t="shared" si="0"/>
        <v>718907.3</v>
      </c>
      <c r="H11" s="48">
        <f>H13+H18+H21+H41</f>
        <v>718907.3</v>
      </c>
      <c r="I11" s="48"/>
      <c r="J11" s="48">
        <v>721940.6</v>
      </c>
      <c r="K11" s="48">
        <f>K13+K18+K21+K41</f>
        <v>705946</v>
      </c>
      <c r="L11" s="45"/>
    </row>
    <row r="12" spans="1:13" ht="9.75" customHeight="1" x14ac:dyDescent="0.15">
      <c r="A12" s="17"/>
      <c r="B12" s="18" t="s">
        <v>3</v>
      </c>
      <c r="C12" s="19"/>
      <c r="D12" s="48">
        <f t="shared" si="1"/>
        <v>0</v>
      </c>
      <c r="E12" s="46"/>
      <c r="F12" s="46"/>
      <c r="G12" s="46"/>
      <c r="H12" s="46"/>
      <c r="I12" s="46"/>
      <c r="J12" s="47"/>
      <c r="K12" s="47"/>
      <c r="L12" s="47"/>
    </row>
    <row r="13" spans="1:13" s="6" customFormat="1" ht="23.25" customHeight="1" x14ac:dyDescent="0.15">
      <c r="A13" s="14" t="s">
        <v>11</v>
      </c>
      <c r="B13" s="18" t="s">
        <v>12</v>
      </c>
      <c r="C13" s="16" t="s">
        <v>13</v>
      </c>
      <c r="D13" s="48">
        <f t="shared" si="1"/>
        <v>138995</v>
      </c>
      <c r="E13" s="48">
        <f>E15+E16+E17</f>
        <v>138995</v>
      </c>
      <c r="F13" s="48"/>
      <c r="G13" s="48">
        <f t="shared" ref="G13" si="2">H13+I13</f>
        <v>208022.39999999999</v>
      </c>
      <c r="H13" s="48">
        <f>H15+H16+H17</f>
        <v>208022.39999999999</v>
      </c>
      <c r="I13" s="48"/>
      <c r="J13" s="48">
        <f t="shared" ref="J13" si="3">K13+L13</f>
        <v>196628</v>
      </c>
      <c r="K13" s="48">
        <f>K15+K16+K17</f>
        <v>196628</v>
      </c>
      <c r="L13" s="45"/>
    </row>
    <row r="14" spans="1:13" ht="12.75" customHeight="1" x14ac:dyDescent="0.15">
      <c r="A14" s="17"/>
      <c r="B14" s="18" t="s">
        <v>3</v>
      </c>
      <c r="C14" s="19"/>
      <c r="D14" s="48">
        <f t="shared" si="1"/>
        <v>0</v>
      </c>
      <c r="E14" s="46"/>
      <c r="F14" s="46"/>
      <c r="G14" s="46"/>
      <c r="H14" s="46"/>
      <c r="I14" s="46"/>
      <c r="J14" s="47"/>
      <c r="K14" s="47"/>
      <c r="L14" s="47"/>
    </row>
    <row r="15" spans="1:13" s="6" customFormat="1" ht="27" customHeight="1" x14ac:dyDescent="0.15">
      <c r="A15" s="9" t="s">
        <v>14</v>
      </c>
      <c r="B15" s="18" t="s">
        <v>15</v>
      </c>
      <c r="C15" s="10" t="s">
        <v>8</v>
      </c>
      <c r="D15" s="48">
        <f t="shared" si="1"/>
        <v>22981.7</v>
      </c>
      <c r="E15" s="48">
        <v>22981.7</v>
      </c>
      <c r="F15" s="48"/>
      <c r="G15" s="48">
        <f t="shared" ref="G15:G18" si="4">H15+I15</f>
        <v>0</v>
      </c>
      <c r="H15" s="48"/>
      <c r="I15" s="48"/>
      <c r="J15" s="49"/>
      <c r="K15" s="49"/>
      <c r="L15" s="49"/>
    </row>
    <row r="16" spans="1:13" s="6" customFormat="1" ht="24.75" customHeight="1" x14ac:dyDescent="0.15">
      <c r="A16" s="9" t="s">
        <v>16</v>
      </c>
      <c r="B16" s="18" t="s">
        <v>17</v>
      </c>
      <c r="C16" s="10" t="s">
        <v>8</v>
      </c>
      <c r="D16" s="48">
        <f t="shared" si="1"/>
        <v>43286.3</v>
      </c>
      <c r="E16" s="48">
        <v>43286.3</v>
      </c>
      <c r="F16" s="48"/>
      <c r="G16" s="48">
        <f t="shared" si="4"/>
        <v>0</v>
      </c>
      <c r="H16" s="48"/>
      <c r="I16" s="48"/>
      <c r="J16" s="49"/>
      <c r="K16" s="49"/>
      <c r="L16" s="49"/>
    </row>
    <row r="17" spans="1:12" s="6" customFormat="1" ht="20.25" customHeight="1" x14ac:dyDescent="0.15">
      <c r="A17" s="9" t="s">
        <v>18</v>
      </c>
      <c r="B17" s="18" t="s">
        <v>19</v>
      </c>
      <c r="C17" s="10" t="s">
        <v>8</v>
      </c>
      <c r="D17" s="48">
        <f t="shared" si="1"/>
        <v>72727</v>
      </c>
      <c r="E17" s="48">
        <v>72727</v>
      </c>
      <c r="F17" s="48"/>
      <c r="G17" s="48">
        <f t="shared" si="4"/>
        <v>208022.39999999999</v>
      </c>
      <c r="H17" s="48">
        <v>208022.39999999999</v>
      </c>
      <c r="I17" s="48"/>
      <c r="J17" s="49">
        <v>196628</v>
      </c>
      <c r="K17" s="49">
        <v>196628</v>
      </c>
      <c r="L17" s="49"/>
    </row>
    <row r="18" spans="1:12" s="6" customFormat="1" ht="19.5" customHeight="1" x14ac:dyDescent="0.15">
      <c r="A18" s="14" t="s">
        <v>20</v>
      </c>
      <c r="B18" s="18" t="s">
        <v>21</v>
      </c>
      <c r="C18" s="16" t="s">
        <v>22</v>
      </c>
      <c r="D18" s="48">
        <f t="shared" si="1"/>
        <v>315821</v>
      </c>
      <c r="E18" s="48">
        <f>E20</f>
        <v>315821</v>
      </c>
      <c r="F18" s="48"/>
      <c r="G18" s="48">
        <f t="shared" si="4"/>
        <v>423523.6</v>
      </c>
      <c r="H18" s="48">
        <f>H20</f>
        <v>423523.6</v>
      </c>
      <c r="I18" s="48"/>
      <c r="J18" s="48">
        <f t="shared" ref="J18" si="5">K18+L18</f>
        <v>422118</v>
      </c>
      <c r="K18" s="49">
        <v>422118</v>
      </c>
      <c r="L18" s="45"/>
    </row>
    <row r="19" spans="1:12" ht="8.25" customHeight="1" x14ac:dyDescent="0.15">
      <c r="A19" s="17"/>
      <c r="B19" s="18" t="s">
        <v>3</v>
      </c>
      <c r="C19" s="19"/>
      <c r="D19" s="48">
        <f t="shared" si="1"/>
        <v>0</v>
      </c>
      <c r="E19" s="46"/>
      <c r="F19" s="46"/>
      <c r="G19" s="46"/>
      <c r="H19" s="46"/>
      <c r="I19" s="46"/>
      <c r="J19" s="47"/>
      <c r="K19" s="47"/>
      <c r="L19" s="47"/>
    </row>
    <row r="20" spans="1:12" s="6" customFormat="1" ht="18" customHeight="1" x14ac:dyDescent="0.15">
      <c r="A20" s="9" t="s">
        <v>23</v>
      </c>
      <c r="B20" s="18" t="s">
        <v>24</v>
      </c>
      <c r="C20" s="10" t="s">
        <v>8</v>
      </c>
      <c r="D20" s="48">
        <f t="shared" si="1"/>
        <v>315821</v>
      </c>
      <c r="E20" s="48">
        <v>315821</v>
      </c>
      <c r="F20" s="48"/>
      <c r="G20" s="48">
        <f t="shared" ref="G20" si="6">H20+I20</f>
        <v>423523.6</v>
      </c>
      <c r="H20" s="48">
        <v>423523.6</v>
      </c>
      <c r="I20" s="48"/>
      <c r="J20" s="49">
        <f>K20</f>
        <v>422118</v>
      </c>
      <c r="K20" s="49">
        <v>422118</v>
      </c>
      <c r="L20" s="49"/>
    </row>
    <row r="21" spans="1:12" s="6" customFormat="1" ht="54" customHeight="1" x14ac:dyDescent="0.15">
      <c r="A21" s="14" t="s">
        <v>25</v>
      </c>
      <c r="B21" s="18" t="s">
        <v>26</v>
      </c>
      <c r="C21" s="16" t="s">
        <v>27</v>
      </c>
      <c r="D21" s="48">
        <f t="shared" si="1"/>
        <v>35827</v>
      </c>
      <c r="E21" s="48">
        <v>35827</v>
      </c>
      <c r="F21" s="48"/>
      <c r="G21" s="48">
        <f>H21+I21</f>
        <v>55061.3</v>
      </c>
      <c r="H21" s="48">
        <v>55061.3</v>
      </c>
      <c r="I21" s="48"/>
      <c r="J21" s="48">
        <v>59094.6</v>
      </c>
      <c r="K21" s="49">
        <f>K23+K24+K25+K26+K27+K28+K29+K30+K31+K32+K33+K34+K35+K36+K37+K38</f>
        <v>54000</v>
      </c>
      <c r="L21" s="45"/>
    </row>
    <row r="22" spans="1:12" ht="12.75" customHeight="1" x14ac:dyDescent="0.15">
      <c r="A22" s="17"/>
      <c r="B22" s="18" t="s">
        <v>3</v>
      </c>
      <c r="C22" s="19"/>
      <c r="D22" s="48"/>
      <c r="E22" s="46"/>
      <c r="F22" s="46"/>
      <c r="G22" s="46"/>
      <c r="H22" s="46"/>
      <c r="I22" s="46"/>
      <c r="J22" s="47"/>
      <c r="K22" s="47"/>
      <c r="L22" s="47"/>
    </row>
    <row r="23" spans="1:12" ht="35.25" customHeight="1" x14ac:dyDescent="0.15">
      <c r="A23" s="17" t="s">
        <v>28</v>
      </c>
      <c r="B23" s="18" t="s">
        <v>29</v>
      </c>
      <c r="C23" s="19" t="s">
        <v>8</v>
      </c>
      <c r="D23" s="48">
        <f t="shared" ref="D23:D41" si="7">E23+F23</f>
        <v>6361.4</v>
      </c>
      <c r="E23" s="46">
        <v>6361.4</v>
      </c>
      <c r="F23" s="46"/>
      <c r="G23" s="48">
        <f t="shared" ref="G23:G41" si="8">H23+I23</f>
        <v>3280.8</v>
      </c>
      <c r="H23" s="46">
        <v>3280.8</v>
      </c>
      <c r="I23" s="46"/>
      <c r="J23" s="49">
        <v>4090</v>
      </c>
      <c r="K23" s="47">
        <v>3280.8</v>
      </c>
      <c r="L23" s="47"/>
    </row>
    <row r="24" spans="1:12" ht="46.5" customHeight="1" x14ac:dyDescent="0.15">
      <c r="A24" s="17" t="s">
        <v>30</v>
      </c>
      <c r="B24" s="18" t="s">
        <v>31</v>
      </c>
      <c r="C24" s="19" t="s">
        <v>8</v>
      </c>
      <c r="D24" s="48">
        <f t="shared" si="7"/>
        <v>472</v>
      </c>
      <c r="E24" s="46">
        <v>472</v>
      </c>
      <c r="F24" s="46"/>
      <c r="G24" s="48">
        <f t="shared" si="8"/>
        <v>1181.5</v>
      </c>
      <c r="H24" s="46">
        <v>1181.5</v>
      </c>
      <c r="I24" s="46"/>
      <c r="J24" s="49">
        <v>1950</v>
      </c>
      <c r="K24" s="47">
        <v>1080</v>
      </c>
      <c r="L24" s="47"/>
    </row>
    <row r="25" spans="1:12" ht="29.25" customHeight="1" x14ac:dyDescent="0.15">
      <c r="A25" s="17" t="s">
        <v>32</v>
      </c>
      <c r="B25" s="18" t="s">
        <v>33</v>
      </c>
      <c r="C25" s="19" t="s">
        <v>8</v>
      </c>
      <c r="D25" s="48">
        <f t="shared" si="7"/>
        <v>125</v>
      </c>
      <c r="E25" s="46">
        <v>125</v>
      </c>
      <c r="F25" s="46"/>
      <c r="G25" s="48">
        <f t="shared" si="8"/>
        <v>243.8</v>
      </c>
      <c r="H25" s="46">
        <v>243.8</v>
      </c>
      <c r="I25" s="46"/>
      <c r="J25" s="49">
        <v>120</v>
      </c>
      <c r="K25" s="47">
        <v>200</v>
      </c>
      <c r="L25" s="47"/>
    </row>
    <row r="26" spans="1:12" ht="53.25" customHeight="1" x14ac:dyDescent="0.15">
      <c r="A26" s="17" t="s">
        <v>34</v>
      </c>
      <c r="B26" s="18" t="s">
        <v>35</v>
      </c>
      <c r="C26" s="19" t="s">
        <v>8</v>
      </c>
      <c r="D26" s="48">
        <f t="shared" si="7"/>
        <v>3900</v>
      </c>
      <c r="E26" s="46">
        <v>3900</v>
      </c>
      <c r="F26" s="46"/>
      <c r="G26" s="48">
        <v>5400</v>
      </c>
      <c r="H26" s="46">
        <v>5400</v>
      </c>
      <c r="I26" s="46"/>
      <c r="J26" s="49">
        <v>6220</v>
      </c>
      <c r="K26" s="47">
        <v>5400</v>
      </c>
      <c r="L26" s="47"/>
    </row>
    <row r="27" spans="1:12" ht="65.25" customHeight="1" x14ac:dyDescent="0.15">
      <c r="A27" s="17" t="s">
        <v>36</v>
      </c>
      <c r="B27" s="18" t="s">
        <v>37</v>
      </c>
      <c r="C27" s="19" t="s">
        <v>8</v>
      </c>
      <c r="D27" s="48">
        <f t="shared" si="7"/>
        <v>520.6</v>
      </c>
      <c r="E27" s="46">
        <v>520.6</v>
      </c>
      <c r="F27" s="46"/>
      <c r="G27" s="48">
        <f t="shared" si="8"/>
        <v>1100</v>
      </c>
      <c r="H27" s="46">
        <v>1100</v>
      </c>
      <c r="I27" s="46"/>
      <c r="J27" s="49">
        <v>900</v>
      </c>
      <c r="K27" s="47">
        <v>1100</v>
      </c>
      <c r="L27" s="47"/>
    </row>
    <row r="28" spans="1:12" ht="33" customHeight="1" x14ac:dyDescent="0.15">
      <c r="A28" s="17" t="s">
        <v>38</v>
      </c>
      <c r="B28" s="18" t="s">
        <v>39</v>
      </c>
      <c r="C28" s="19" t="s">
        <v>8</v>
      </c>
      <c r="D28" s="48">
        <f t="shared" si="7"/>
        <v>1100</v>
      </c>
      <c r="E28" s="46">
        <v>1100</v>
      </c>
      <c r="F28" s="46"/>
      <c r="G28" s="48">
        <f t="shared" si="8"/>
        <v>1150</v>
      </c>
      <c r="H28" s="46">
        <v>1150</v>
      </c>
      <c r="I28" s="46"/>
      <c r="J28" s="49">
        <v>1150</v>
      </c>
      <c r="K28" s="47">
        <v>1150</v>
      </c>
      <c r="L28" s="47"/>
    </row>
    <row r="29" spans="1:12" ht="33" customHeight="1" x14ac:dyDescent="0.15">
      <c r="A29" s="17" t="s">
        <v>40</v>
      </c>
      <c r="B29" s="18" t="s">
        <v>41</v>
      </c>
      <c r="C29" s="19" t="s">
        <v>8</v>
      </c>
      <c r="D29" s="48">
        <f t="shared" si="7"/>
        <v>7728.1</v>
      </c>
      <c r="E29" s="46">
        <v>7728.1</v>
      </c>
      <c r="F29" s="46"/>
      <c r="G29" s="48">
        <f t="shared" si="8"/>
        <v>19198</v>
      </c>
      <c r="H29" s="46">
        <v>19198</v>
      </c>
      <c r="I29" s="46"/>
      <c r="J29" s="49">
        <v>20350</v>
      </c>
      <c r="K29" s="47">
        <v>18749.2</v>
      </c>
      <c r="L29" s="47"/>
    </row>
    <row r="30" spans="1:12" ht="42" customHeight="1" x14ac:dyDescent="0.15">
      <c r="A30" s="17" t="s">
        <v>42</v>
      </c>
      <c r="B30" s="18" t="s">
        <v>43</v>
      </c>
      <c r="C30" s="19" t="s">
        <v>8</v>
      </c>
      <c r="D30" s="48">
        <f t="shared" si="7"/>
        <v>2576.6</v>
      </c>
      <c r="E30" s="46">
        <v>2576.6</v>
      </c>
      <c r="F30" s="46"/>
      <c r="G30" s="48">
        <f t="shared" si="8"/>
        <v>3000</v>
      </c>
      <c r="H30" s="46">
        <v>3000</v>
      </c>
      <c r="I30" s="46"/>
      <c r="J30" s="49">
        <v>3200</v>
      </c>
      <c r="K30" s="47">
        <v>3500</v>
      </c>
      <c r="L30" s="47"/>
    </row>
    <row r="31" spans="1:12" ht="52.5" x14ac:dyDescent="0.15">
      <c r="A31" s="17" t="s">
        <v>44</v>
      </c>
      <c r="B31" s="18" t="s">
        <v>45</v>
      </c>
      <c r="C31" s="19" t="s">
        <v>8</v>
      </c>
      <c r="D31" s="48">
        <f t="shared" si="7"/>
        <v>1799.6</v>
      </c>
      <c r="E31" s="46">
        <v>1799.6</v>
      </c>
      <c r="F31" s="46"/>
      <c r="G31" s="48">
        <f t="shared" si="8"/>
        <v>1145</v>
      </c>
      <c r="H31" s="46">
        <v>1145</v>
      </c>
      <c r="I31" s="46"/>
      <c r="J31" s="49">
        <v>1645</v>
      </c>
      <c r="K31" s="47">
        <v>1700</v>
      </c>
      <c r="L31" s="47"/>
    </row>
    <row r="32" spans="1:12" ht="30.75" customHeight="1" x14ac:dyDescent="0.15">
      <c r="A32" s="17" t="s">
        <v>46</v>
      </c>
      <c r="B32" s="18" t="s">
        <v>47</v>
      </c>
      <c r="C32" s="19" t="s">
        <v>8</v>
      </c>
      <c r="D32" s="48">
        <f t="shared" si="7"/>
        <v>1410.2</v>
      </c>
      <c r="E32" s="46">
        <v>1410.2</v>
      </c>
      <c r="F32" s="46"/>
      <c r="G32" s="48">
        <f t="shared" si="8"/>
        <v>2250</v>
      </c>
      <c r="H32" s="46">
        <v>2250</v>
      </c>
      <c r="I32" s="46"/>
      <c r="J32" s="49">
        <v>2993</v>
      </c>
      <c r="K32" s="47">
        <v>2500</v>
      </c>
      <c r="L32" s="47"/>
    </row>
    <row r="33" spans="1:12" ht="31.5" hidden="1" x14ac:dyDescent="0.15">
      <c r="A33" s="17" t="s">
        <v>48</v>
      </c>
      <c r="B33" s="18" t="s">
        <v>49</v>
      </c>
      <c r="C33" s="19" t="s">
        <v>8</v>
      </c>
      <c r="D33" s="48">
        <f t="shared" si="7"/>
        <v>0</v>
      </c>
      <c r="E33" s="46"/>
      <c r="F33" s="46"/>
      <c r="G33" s="48">
        <f t="shared" si="8"/>
        <v>0</v>
      </c>
      <c r="H33" s="46"/>
      <c r="I33" s="46"/>
      <c r="J33" s="49"/>
      <c r="K33" s="47"/>
      <c r="L33" s="47"/>
    </row>
    <row r="34" spans="1:12" ht="53.25" customHeight="1" x14ac:dyDescent="0.15">
      <c r="A34" s="17" t="s">
        <v>50</v>
      </c>
      <c r="B34" s="18" t="s">
        <v>51</v>
      </c>
      <c r="C34" s="19" t="s">
        <v>8</v>
      </c>
      <c r="D34" s="48">
        <f t="shared" si="7"/>
        <v>9031.1</v>
      </c>
      <c r="E34" s="46">
        <v>9031.1</v>
      </c>
      <c r="F34" s="46"/>
      <c r="G34" s="48">
        <f t="shared" si="8"/>
        <v>16562.2</v>
      </c>
      <c r="H34" s="46">
        <v>16562.2</v>
      </c>
      <c r="I34" s="46"/>
      <c r="J34" s="49">
        <v>14976.6</v>
      </c>
      <c r="K34" s="47">
        <v>14400</v>
      </c>
      <c r="L34" s="47"/>
    </row>
    <row r="35" spans="1:12" ht="66" customHeight="1" x14ac:dyDescent="0.15">
      <c r="A35" s="17" t="s">
        <v>52</v>
      </c>
      <c r="B35" s="18" t="s">
        <v>53</v>
      </c>
      <c r="C35" s="19" t="s">
        <v>8</v>
      </c>
      <c r="D35" s="48">
        <f t="shared" si="7"/>
        <v>100</v>
      </c>
      <c r="E35" s="46">
        <v>100</v>
      </c>
      <c r="F35" s="46"/>
      <c r="G35" s="48">
        <f t="shared" si="8"/>
        <v>0</v>
      </c>
      <c r="H35" s="46"/>
      <c r="I35" s="46"/>
      <c r="J35" s="49"/>
      <c r="K35" s="47"/>
      <c r="L35" s="47"/>
    </row>
    <row r="36" spans="1:12" ht="35.25" customHeight="1" x14ac:dyDescent="0.15">
      <c r="A36" s="17" t="s">
        <v>54</v>
      </c>
      <c r="B36" s="18" t="s">
        <v>55</v>
      </c>
      <c r="C36" s="19" t="s">
        <v>8</v>
      </c>
      <c r="D36" s="48">
        <f t="shared" si="7"/>
        <v>60</v>
      </c>
      <c r="E36" s="46">
        <v>60</v>
      </c>
      <c r="F36" s="46"/>
      <c r="G36" s="48">
        <f t="shared" si="8"/>
        <v>40</v>
      </c>
      <c r="H36" s="46">
        <v>40</v>
      </c>
      <c r="I36" s="46"/>
      <c r="J36" s="49">
        <v>0</v>
      </c>
      <c r="K36" s="47">
        <v>40</v>
      </c>
      <c r="L36" s="47"/>
    </row>
    <row r="37" spans="1:12" ht="43.5" customHeight="1" x14ac:dyDescent="0.15">
      <c r="A37" s="17" t="s">
        <v>56</v>
      </c>
      <c r="B37" s="18" t="s">
        <v>57</v>
      </c>
      <c r="C37" s="19" t="s">
        <v>8</v>
      </c>
      <c r="D37" s="48">
        <f t="shared" si="7"/>
        <v>500</v>
      </c>
      <c r="E37" s="46">
        <v>500</v>
      </c>
      <c r="F37" s="46"/>
      <c r="G37" s="48">
        <f t="shared" si="8"/>
        <v>500</v>
      </c>
      <c r="H37" s="46">
        <v>500</v>
      </c>
      <c r="I37" s="46"/>
      <c r="J37" s="49">
        <v>1500</v>
      </c>
      <c r="K37" s="47">
        <v>900</v>
      </c>
      <c r="L37" s="47"/>
    </row>
    <row r="38" spans="1:12" ht="33.75" hidden="1" customHeight="1" x14ac:dyDescent="0.15">
      <c r="A38" s="17" t="s">
        <v>58</v>
      </c>
      <c r="B38" s="18" t="s">
        <v>59</v>
      </c>
      <c r="C38" s="19" t="s">
        <v>8</v>
      </c>
      <c r="D38" s="48">
        <f t="shared" si="7"/>
        <v>0</v>
      </c>
      <c r="E38" s="46"/>
      <c r="F38" s="46"/>
      <c r="G38" s="48">
        <f t="shared" si="8"/>
        <v>0</v>
      </c>
      <c r="H38" s="46"/>
      <c r="I38" s="46"/>
      <c r="J38" s="49"/>
      <c r="K38" s="47"/>
      <c r="L38" s="47"/>
    </row>
    <row r="39" spans="1:12" ht="37.5" hidden="1" customHeight="1" x14ac:dyDescent="0.15">
      <c r="A39" s="17" t="s">
        <v>60</v>
      </c>
      <c r="B39" s="18" t="s">
        <v>61</v>
      </c>
      <c r="C39" s="19" t="s">
        <v>8</v>
      </c>
      <c r="D39" s="48">
        <f t="shared" si="7"/>
        <v>0</v>
      </c>
      <c r="E39" s="46"/>
      <c r="F39" s="46"/>
      <c r="G39" s="48">
        <f t="shared" si="8"/>
        <v>0</v>
      </c>
      <c r="H39" s="46"/>
      <c r="I39" s="46"/>
      <c r="J39" s="49"/>
      <c r="K39" s="47"/>
      <c r="L39" s="47"/>
    </row>
    <row r="40" spans="1:12" ht="12" customHeight="1" x14ac:dyDescent="0.15">
      <c r="A40" s="17" t="s">
        <v>62</v>
      </c>
      <c r="B40" s="18" t="s">
        <v>63</v>
      </c>
      <c r="C40" s="19" t="s">
        <v>8</v>
      </c>
      <c r="D40" s="48">
        <f t="shared" si="7"/>
        <v>142.4</v>
      </c>
      <c r="E40" s="46">
        <v>142.4</v>
      </c>
      <c r="F40" s="46"/>
      <c r="G40" s="48">
        <f t="shared" si="8"/>
        <v>0</v>
      </c>
      <c r="H40" s="46"/>
      <c r="I40" s="46"/>
      <c r="J40" s="49"/>
      <c r="K40" s="47"/>
      <c r="L40" s="47"/>
    </row>
    <row r="41" spans="1:12" s="6" customFormat="1" ht="21" customHeight="1" x14ac:dyDescent="0.15">
      <c r="A41" s="14" t="s">
        <v>64</v>
      </c>
      <c r="B41" s="18" t="s">
        <v>65</v>
      </c>
      <c r="C41" s="16" t="s">
        <v>66</v>
      </c>
      <c r="D41" s="48">
        <f t="shared" si="7"/>
        <v>34766.6</v>
      </c>
      <c r="E41" s="48">
        <f>E43+E44</f>
        <v>34766.6</v>
      </c>
      <c r="F41" s="48"/>
      <c r="G41" s="48">
        <f t="shared" si="8"/>
        <v>32300</v>
      </c>
      <c r="H41" s="48">
        <f>H43+H44</f>
        <v>32300</v>
      </c>
      <c r="I41" s="48"/>
      <c r="J41" s="49">
        <v>44100</v>
      </c>
      <c r="K41" s="49">
        <f>K43+K44</f>
        <v>33200</v>
      </c>
      <c r="L41" s="45"/>
    </row>
    <row r="42" spans="1:12" ht="14.25" customHeight="1" x14ac:dyDescent="0.15">
      <c r="A42" s="17"/>
      <c r="B42" s="18" t="s">
        <v>3</v>
      </c>
      <c r="C42" s="19"/>
      <c r="D42" s="48"/>
      <c r="E42" s="46"/>
      <c r="F42" s="46"/>
      <c r="G42" s="46"/>
      <c r="H42" s="46"/>
      <c r="I42" s="46"/>
      <c r="J42" s="49"/>
      <c r="K42" s="47"/>
      <c r="L42" s="47"/>
    </row>
    <row r="43" spans="1:12" s="6" customFormat="1" ht="55.5" customHeight="1" x14ac:dyDescent="0.15">
      <c r="A43" s="9" t="s">
        <v>67</v>
      </c>
      <c r="B43" s="18" t="s">
        <v>68</v>
      </c>
      <c r="C43" s="10" t="s">
        <v>8</v>
      </c>
      <c r="D43" s="48">
        <f t="shared" ref="D43:D59" si="9">E43+F43</f>
        <v>8039.5</v>
      </c>
      <c r="E43" s="48">
        <v>8039.5</v>
      </c>
      <c r="F43" s="48"/>
      <c r="G43" s="48">
        <f t="shared" ref="G43:G44" si="10">H43+I43</f>
        <v>8300</v>
      </c>
      <c r="H43" s="48">
        <v>8300</v>
      </c>
      <c r="I43" s="48"/>
      <c r="J43" s="49">
        <v>11100</v>
      </c>
      <c r="K43" s="49">
        <v>8100</v>
      </c>
      <c r="L43" s="49"/>
    </row>
    <row r="44" spans="1:12" s="6" customFormat="1" ht="63.75" customHeight="1" x14ac:dyDescent="0.15">
      <c r="A44" s="9" t="s">
        <v>69</v>
      </c>
      <c r="B44" s="18" t="s">
        <v>70</v>
      </c>
      <c r="C44" s="10" t="s">
        <v>8</v>
      </c>
      <c r="D44" s="48">
        <f t="shared" si="9"/>
        <v>26727.1</v>
      </c>
      <c r="E44" s="48">
        <v>26727.1</v>
      </c>
      <c r="F44" s="48"/>
      <c r="G44" s="48">
        <f t="shared" si="10"/>
        <v>24000</v>
      </c>
      <c r="H44" s="48">
        <v>24000</v>
      </c>
      <c r="I44" s="48"/>
      <c r="J44" s="49">
        <v>33000</v>
      </c>
      <c r="K44" s="49">
        <v>25100</v>
      </c>
      <c r="L44" s="49"/>
    </row>
    <row r="45" spans="1:12" s="6" customFormat="1" ht="23.25" customHeight="1" x14ac:dyDescent="0.15">
      <c r="A45" s="14" t="s">
        <v>71</v>
      </c>
      <c r="B45" s="18" t="s">
        <v>590</v>
      </c>
      <c r="C45" s="16" t="s">
        <v>72</v>
      </c>
      <c r="D45" s="48">
        <f t="shared" si="9"/>
        <v>1277504.6000000001</v>
      </c>
      <c r="E45" s="48">
        <v>1105698.6000000001</v>
      </c>
      <c r="F45" s="48">
        <v>171806</v>
      </c>
      <c r="G45" s="48">
        <f t="shared" ref="G45:G73" si="11">H45+I45</f>
        <v>1078321.5</v>
      </c>
      <c r="H45" s="48">
        <v>1078321.5</v>
      </c>
      <c r="I45" s="48"/>
      <c r="J45" s="49">
        <v>1227888.7</v>
      </c>
      <c r="K45" s="49">
        <v>1227888.7</v>
      </c>
      <c r="L45" s="45"/>
    </row>
    <row r="46" spans="1:12" ht="12.75" customHeight="1" x14ac:dyDescent="0.15">
      <c r="A46" s="17"/>
      <c r="B46" s="18" t="s">
        <v>3</v>
      </c>
      <c r="C46" s="19"/>
      <c r="D46" s="48">
        <f t="shared" si="9"/>
        <v>0</v>
      </c>
      <c r="E46" s="46"/>
      <c r="F46" s="46"/>
      <c r="G46" s="46"/>
      <c r="H46" s="46"/>
      <c r="I46" s="46"/>
      <c r="J46" s="49"/>
      <c r="K46" s="47"/>
      <c r="L46" s="47"/>
    </row>
    <row r="47" spans="1:12" s="6" customFormat="1" ht="0.75" customHeight="1" x14ac:dyDescent="0.15">
      <c r="A47" s="14" t="s">
        <v>73</v>
      </c>
      <c r="B47" s="18" t="s">
        <v>74</v>
      </c>
      <c r="C47" s="16" t="s">
        <v>75</v>
      </c>
      <c r="D47" s="48">
        <f t="shared" si="9"/>
        <v>0</v>
      </c>
      <c r="E47" s="48"/>
      <c r="F47" s="48"/>
      <c r="G47" s="48"/>
      <c r="H47" s="48"/>
      <c r="I47" s="48"/>
      <c r="J47" s="49"/>
      <c r="K47" s="49"/>
      <c r="L47" s="45"/>
    </row>
    <row r="48" spans="1:12" ht="16.5" hidden="1" customHeight="1" x14ac:dyDescent="0.15">
      <c r="A48" s="17"/>
      <c r="B48" s="18" t="s">
        <v>3</v>
      </c>
      <c r="C48" s="19"/>
      <c r="D48" s="48">
        <f t="shared" si="9"/>
        <v>0</v>
      </c>
      <c r="E48" s="46"/>
      <c r="F48" s="46"/>
      <c r="G48" s="46"/>
      <c r="H48" s="46"/>
      <c r="I48" s="46"/>
      <c r="J48" s="49"/>
      <c r="K48" s="47"/>
      <c r="L48" s="47"/>
    </row>
    <row r="49" spans="1:12" s="6" customFormat="1" ht="52.5" hidden="1" customHeight="1" x14ac:dyDescent="0.15">
      <c r="A49" s="9" t="s">
        <v>76</v>
      </c>
      <c r="B49" s="18" t="s">
        <v>77</v>
      </c>
      <c r="C49" s="10"/>
      <c r="D49" s="48">
        <f t="shared" si="9"/>
        <v>0</v>
      </c>
      <c r="E49" s="48"/>
      <c r="F49" s="48"/>
      <c r="G49" s="48"/>
      <c r="H49" s="48"/>
      <c r="I49" s="48"/>
      <c r="J49" s="49"/>
      <c r="K49" s="49"/>
      <c r="L49" s="49"/>
    </row>
    <row r="50" spans="1:12" s="6" customFormat="1" ht="26.25" customHeight="1" x14ac:dyDescent="0.15">
      <c r="A50" s="14" t="s">
        <v>78</v>
      </c>
      <c r="B50" s="18" t="s">
        <v>79</v>
      </c>
      <c r="C50" s="16" t="s">
        <v>80</v>
      </c>
      <c r="D50" s="48">
        <f t="shared" si="9"/>
        <v>12002.5</v>
      </c>
      <c r="E50" s="48"/>
      <c r="F50" s="48">
        <v>12002.5</v>
      </c>
      <c r="G50" s="48"/>
      <c r="H50" s="48"/>
      <c r="I50" s="48"/>
      <c r="J50" s="49"/>
      <c r="K50" s="49"/>
      <c r="L50" s="45"/>
    </row>
    <row r="51" spans="1:12" ht="12.75" customHeight="1" x14ac:dyDescent="0.15">
      <c r="A51" s="17"/>
      <c r="B51" s="18" t="s">
        <v>3</v>
      </c>
      <c r="C51" s="19"/>
      <c r="D51" s="48">
        <f t="shared" si="9"/>
        <v>0</v>
      </c>
      <c r="E51" s="46"/>
      <c r="F51" s="46"/>
      <c r="G51" s="46"/>
      <c r="H51" s="46"/>
      <c r="I51" s="46"/>
      <c r="J51" s="49"/>
      <c r="K51" s="47"/>
      <c r="L51" s="47"/>
    </row>
    <row r="52" spans="1:12" s="6" customFormat="1" ht="46.5" customHeight="1" x14ac:dyDescent="0.15">
      <c r="A52" s="9" t="s">
        <v>81</v>
      </c>
      <c r="B52" s="18" t="s">
        <v>82</v>
      </c>
      <c r="C52" s="10" t="s">
        <v>8</v>
      </c>
      <c r="D52" s="48">
        <f t="shared" si="9"/>
        <v>12002.5</v>
      </c>
      <c r="E52" s="48"/>
      <c r="F52" s="48">
        <v>12002.5</v>
      </c>
      <c r="G52" s="48"/>
      <c r="H52" s="48"/>
      <c r="I52" s="48"/>
      <c r="J52" s="49"/>
      <c r="K52" s="49"/>
      <c r="L52" s="49"/>
    </row>
    <row r="53" spans="1:12" s="6" customFormat="1" ht="39.75" customHeight="1" x14ac:dyDescent="0.15">
      <c r="A53" s="14" t="s">
        <v>83</v>
      </c>
      <c r="B53" s="18" t="s">
        <v>84</v>
      </c>
      <c r="C53" s="16" t="s">
        <v>85</v>
      </c>
      <c r="D53" s="48">
        <f t="shared" si="9"/>
        <v>1105698.6000000001</v>
      </c>
      <c r="E53" s="48">
        <v>1105698.6000000001</v>
      </c>
      <c r="F53" s="48"/>
      <c r="G53" s="48">
        <f t="shared" si="11"/>
        <v>1078321.5</v>
      </c>
      <c r="H53" s="48">
        <f>H55+H56</f>
        <v>1078321.5</v>
      </c>
      <c r="I53" s="48"/>
      <c r="J53" s="49">
        <v>1227888.7</v>
      </c>
      <c r="K53" s="49">
        <v>1227888.7</v>
      </c>
      <c r="L53" s="45"/>
    </row>
    <row r="54" spans="1:12" ht="12.75" customHeight="1" x14ac:dyDescent="0.15">
      <c r="A54" s="17"/>
      <c r="B54" s="18" t="s">
        <v>3</v>
      </c>
      <c r="C54" s="19"/>
      <c r="D54" s="48">
        <f t="shared" si="9"/>
        <v>0</v>
      </c>
      <c r="E54" s="46"/>
      <c r="F54" s="46"/>
      <c r="G54" s="46"/>
      <c r="H54" s="46"/>
      <c r="I54" s="46"/>
      <c r="J54" s="49"/>
      <c r="K54" s="47"/>
      <c r="L54" s="47"/>
    </row>
    <row r="55" spans="1:12" ht="25.5" customHeight="1" x14ac:dyDescent="0.15">
      <c r="A55" s="17" t="s">
        <v>86</v>
      </c>
      <c r="B55" s="18" t="s">
        <v>87</v>
      </c>
      <c r="C55" s="19" t="s">
        <v>8</v>
      </c>
      <c r="D55" s="48">
        <f t="shared" si="9"/>
        <v>113301.2</v>
      </c>
      <c r="E55" s="46">
        <v>113301.2</v>
      </c>
      <c r="F55" s="46"/>
      <c r="G55" s="48">
        <f t="shared" si="11"/>
        <v>1076360.7</v>
      </c>
      <c r="H55" s="46">
        <v>1076360.7</v>
      </c>
      <c r="I55" s="46"/>
      <c r="J55" s="49">
        <v>1227888.7</v>
      </c>
      <c r="K55" s="47">
        <v>1227888.7</v>
      </c>
      <c r="L55" s="47"/>
    </row>
    <row r="56" spans="1:12" ht="19.5" customHeight="1" x14ac:dyDescent="0.15">
      <c r="A56" s="17" t="s">
        <v>88</v>
      </c>
      <c r="B56" s="18" t="s">
        <v>89</v>
      </c>
      <c r="C56" s="19" t="s">
        <v>8</v>
      </c>
      <c r="D56" s="48">
        <f t="shared" si="9"/>
        <v>2397.4</v>
      </c>
      <c r="E56" s="46">
        <v>2397.4</v>
      </c>
      <c r="F56" s="46"/>
      <c r="G56" s="48">
        <f t="shared" si="11"/>
        <v>1960.8</v>
      </c>
      <c r="H56" s="46">
        <v>1960.8</v>
      </c>
      <c r="I56" s="46"/>
      <c r="J56" s="49"/>
      <c r="K56" s="47"/>
      <c r="L56" s="47"/>
    </row>
    <row r="57" spans="1:12" s="6" customFormat="1" ht="33.75" customHeight="1" x14ac:dyDescent="0.15">
      <c r="A57" s="14" t="s">
        <v>90</v>
      </c>
      <c r="B57" s="18" t="s">
        <v>91</v>
      </c>
      <c r="C57" s="16" t="s">
        <v>92</v>
      </c>
      <c r="D57" s="48">
        <f t="shared" si="9"/>
        <v>130788.2</v>
      </c>
      <c r="E57" s="48"/>
      <c r="F57" s="48">
        <f>F59</f>
        <v>130788.2</v>
      </c>
      <c r="G57" s="48"/>
      <c r="H57" s="48"/>
      <c r="I57" s="48"/>
      <c r="J57" s="49"/>
      <c r="K57" s="49"/>
      <c r="L57" s="45"/>
    </row>
    <row r="58" spans="1:12" ht="12.75" customHeight="1" x14ac:dyDescent="0.15">
      <c r="A58" s="17"/>
      <c r="B58" s="18" t="s">
        <v>3</v>
      </c>
      <c r="C58" s="19"/>
      <c r="D58" s="48">
        <f t="shared" si="9"/>
        <v>0</v>
      </c>
      <c r="E58" s="46"/>
      <c r="F58" s="46"/>
      <c r="G58" s="46"/>
      <c r="H58" s="46"/>
      <c r="I58" s="46"/>
      <c r="J58" s="49"/>
      <c r="K58" s="47"/>
      <c r="L58" s="47"/>
    </row>
    <row r="59" spans="1:12" ht="24" customHeight="1" x14ac:dyDescent="0.15">
      <c r="A59" s="17" t="s">
        <v>93</v>
      </c>
      <c r="B59" s="18" t="s">
        <v>94</v>
      </c>
      <c r="C59" s="19" t="s">
        <v>8</v>
      </c>
      <c r="D59" s="48">
        <f t="shared" si="9"/>
        <v>130788.2</v>
      </c>
      <c r="E59" s="46"/>
      <c r="F59" s="46">
        <v>130788.2</v>
      </c>
      <c r="G59" s="46"/>
      <c r="H59" s="46"/>
      <c r="I59" s="46"/>
      <c r="J59" s="49"/>
      <c r="K59" s="47"/>
      <c r="L59" s="47"/>
    </row>
    <row r="60" spans="1:12" s="6" customFormat="1" ht="21.75" customHeight="1" x14ac:dyDescent="0.15">
      <c r="A60" s="14" t="s">
        <v>95</v>
      </c>
      <c r="B60" s="18" t="s">
        <v>585</v>
      </c>
      <c r="C60" s="16" t="s">
        <v>96</v>
      </c>
      <c r="D60" s="48">
        <v>230262.8</v>
      </c>
      <c r="E60" s="48">
        <v>222978.8</v>
      </c>
      <c r="F60" s="48">
        <v>104560.4</v>
      </c>
      <c r="G60" s="48">
        <v>294285.2</v>
      </c>
      <c r="H60" s="48">
        <v>294285.2</v>
      </c>
      <c r="I60" s="48"/>
      <c r="J60" s="48">
        <v>326820.59999999998</v>
      </c>
      <c r="K60" s="48">
        <f>K62+K65+K70+K73+K93+K97+K100+K103</f>
        <v>297772.89999999997</v>
      </c>
      <c r="L60" s="45"/>
    </row>
    <row r="61" spans="1:12" ht="12.75" customHeight="1" x14ac:dyDescent="0.15">
      <c r="A61" s="17"/>
      <c r="B61" s="18" t="s">
        <v>3</v>
      </c>
      <c r="C61" s="19"/>
      <c r="D61" s="48"/>
      <c r="E61" s="46"/>
      <c r="F61" s="46"/>
      <c r="G61" s="46"/>
      <c r="H61" s="46"/>
      <c r="I61" s="46"/>
      <c r="J61" s="49"/>
      <c r="K61" s="47"/>
      <c r="L61" s="47"/>
    </row>
    <row r="62" spans="1:12" s="6" customFormat="1" ht="44.25" hidden="1" customHeight="1" x14ac:dyDescent="0.15">
      <c r="A62" s="14" t="s">
        <v>97</v>
      </c>
      <c r="B62" s="18" t="s">
        <v>98</v>
      </c>
      <c r="C62" s="16" t="s">
        <v>99</v>
      </c>
      <c r="D62" s="48">
        <f>E62+F62</f>
        <v>0</v>
      </c>
      <c r="E62" s="48"/>
      <c r="F62" s="48"/>
      <c r="G62" s="48"/>
      <c r="H62" s="48"/>
      <c r="I62" s="48"/>
      <c r="J62" s="49"/>
      <c r="K62" s="49"/>
      <c r="L62" s="45"/>
    </row>
    <row r="63" spans="1:12" ht="18" hidden="1" customHeight="1" x14ac:dyDescent="0.15">
      <c r="A63" s="17"/>
      <c r="B63" s="18" t="s">
        <v>3</v>
      </c>
      <c r="C63" s="19"/>
      <c r="D63" s="48">
        <f>E63+F63</f>
        <v>0</v>
      </c>
      <c r="E63" s="46"/>
      <c r="F63" s="46"/>
      <c r="G63" s="46"/>
      <c r="H63" s="46"/>
      <c r="I63" s="46"/>
      <c r="J63" s="49"/>
      <c r="K63" s="47"/>
      <c r="L63" s="47"/>
    </row>
    <row r="64" spans="1:12" ht="39" hidden="1" customHeight="1" x14ac:dyDescent="0.15">
      <c r="A64" s="17" t="s">
        <v>100</v>
      </c>
      <c r="B64" s="18" t="s">
        <v>101</v>
      </c>
      <c r="C64" s="19"/>
      <c r="D64" s="48">
        <f>E64+F64</f>
        <v>0</v>
      </c>
      <c r="E64" s="46"/>
      <c r="F64" s="46"/>
      <c r="G64" s="46"/>
      <c r="H64" s="46"/>
      <c r="I64" s="46"/>
      <c r="J64" s="49"/>
      <c r="K64" s="47"/>
      <c r="L64" s="47"/>
    </row>
    <row r="65" spans="1:12" s="6" customFormat="1" ht="30.75" customHeight="1" x14ac:dyDescent="0.15">
      <c r="A65" s="14" t="s">
        <v>102</v>
      </c>
      <c r="B65" s="18" t="s">
        <v>103</v>
      </c>
      <c r="C65" s="16" t="s">
        <v>104</v>
      </c>
      <c r="D65" s="48">
        <f>E65+F65</f>
        <v>40359</v>
      </c>
      <c r="E65" s="48">
        <v>40359</v>
      </c>
      <c r="F65" s="48"/>
      <c r="G65" s="48">
        <f t="shared" si="11"/>
        <v>45342.7</v>
      </c>
      <c r="H65" s="48">
        <f>H67+H69</f>
        <v>45342.7</v>
      </c>
      <c r="I65" s="48"/>
      <c r="J65" s="48">
        <v>45036.9</v>
      </c>
      <c r="K65" s="48">
        <f>K67+K69</f>
        <v>46757.599999999999</v>
      </c>
      <c r="L65" s="45"/>
    </row>
    <row r="66" spans="1:12" ht="12.75" customHeight="1" x14ac:dyDescent="0.15">
      <c r="A66" s="17"/>
      <c r="B66" s="18" t="s">
        <v>3</v>
      </c>
      <c r="C66" s="19"/>
      <c r="D66" s="48">
        <f>E66+F66</f>
        <v>0</v>
      </c>
      <c r="E66" s="46"/>
      <c r="F66" s="46"/>
      <c r="G66" s="46"/>
      <c r="H66" s="46"/>
      <c r="I66" s="46"/>
      <c r="J66" s="49"/>
      <c r="K66" s="47"/>
      <c r="L66" s="47"/>
    </row>
    <row r="67" spans="1:12" ht="24.75" customHeight="1" x14ac:dyDescent="0.15">
      <c r="A67" s="17" t="s">
        <v>105</v>
      </c>
      <c r="B67" s="18" t="s">
        <v>106</v>
      </c>
      <c r="C67" s="19" t="s">
        <v>8</v>
      </c>
      <c r="D67" s="48">
        <v>36847</v>
      </c>
      <c r="E67" s="46">
        <v>36847</v>
      </c>
      <c r="F67" s="46"/>
      <c r="G67" s="48">
        <f t="shared" si="11"/>
        <v>42257.599999999999</v>
      </c>
      <c r="H67" s="46">
        <v>42257.599999999999</v>
      </c>
      <c r="I67" s="46"/>
      <c r="J67" s="49">
        <v>40613</v>
      </c>
      <c r="K67" s="47">
        <v>42257.599999999999</v>
      </c>
      <c r="L67" s="47"/>
    </row>
    <row r="68" spans="1:12" ht="50.25" hidden="1" customHeight="1" x14ac:dyDescent="0.15">
      <c r="A68" s="17" t="s">
        <v>107</v>
      </c>
      <c r="B68" s="18" t="s">
        <v>108</v>
      </c>
      <c r="C68" s="19" t="s">
        <v>8</v>
      </c>
      <c r="D68" s="48">
        <f t="shared" ref="D68:D73" si="12">E68+F68</f>
        <v>0</v>
      </c>
      <c r="E68" s="46"/>
      <c r="F68" s="46"/>
      <c r="G68" s="46"/>
      <c r="H68" s="46"/>
      <c r="I68" s="46"/>
      <c r="J68" s="49"/>
      <c r="K68" s="47"/>
      <c r="L68" s="47"/>
    </row>
    <row r="69" spans="1:12" ht="18" customHeight="1" x14ac:dyDescent="0.15">
      <c r="A69" s="17" t="s">
        <v>109</v>
      </c>
      <c r="B69" s="18" t="s">
        <v>110</v>
      </c>
      <c r="C69" s="19" t="s">
        <v>8</v>
      </c>
      <c r="D69" s="48">
        <f t="shared" si="12"/>
        <v>3512</v>
      </c>
      <c r="E69" s="46">
        <v>3512</v>
      </c>
      <c r="F69" s="46"/>
      <c r="G69" s="48">
        <f t="shared" si="11"/>
        <v>3085.1</v>
      </c>
      <c r="H69" s="46">
        <v>3085.1</v>
      </c>
      <c r="I69" s="46"/>
      <c r="J69" s="49">
        <v>4423.8999999999996</v>
      </c>
      <c r="K69" s="47">
        <v>4500</v>
      </c>
      <c r="L69" s="47"/>
    </row>
    <row r="70" spans="1:12" s="6" customFormat="1" ht="31.5" customHeight="1" x14ac:dyDescent="0.15">
      <c r="A70" s="14" t="s">
        <v>111</v>
      </c>
      <c r="B70" s="18" t="s">
        <v>112</v>
      </c>
      <c r="C70" s="16" t="s">
        <v>113</v>
      </c>
      <c r="D70" s="48">
        <f t="shared" si="12"/>
        <v>13375.2</v>
      </c>
      <c r="E70" s="48">
        <v>13375.2</v>
      </c>
      <c r="F70" s="48"/>
      <c r="G70" s="48">
        <f t="shared" si="11"/>
        <v>13165.5</v>
      </c>
      <c r="H70" s="48">
        <v>13165.5</v>
      </c>
      <c r="I70" s="48"/>
      <c r="J70" s="49">
        <v>13648.5</v>
      </c>
      <c r="K70" s="49">
        <v>13165.5</v>
      </c>
      <c r="L70" s="45"/>
    </row>
    <row r="71" spans="1:12" ht="12.75" customHeight="1" x14ac:dyDescent="0.15">
      <c r="A71" s="17"/>
      <c r="B71" s="18" t="s">
        <v>3</v>
      </c>
      <c r="C71" s="19"/>
      <c r="D71" s="48">
        <f t="shared" si="12"/>
        <v>0</v>
      </c>
      <c r="E71" s="46"/>
      <c r="F71" s="46"/>
      <c r="G71" s="46"/>
      <c r="H71" s="46"/>
      <c r="I71" s="46"/>
      <c r="J71" s="49"/>
      <c r="K71" s="47"/>
      <c r="L71" s="47"/>
    </row>
    <row r="72" spans="1:12" ht="36.75" customHeight="1" x14ac:dyDescent="0.15">
      <c r="A72" s="17" t="s">
        <v>114</v>
      </c>
      <c r="B72" s="18" t="s">
        <v>115</v>
      </c>
      <c r="C72" s="19"/>
      <c r="D72" s="48">
        <f t="shared" si="12"/>
        <v>7101.6</v>
      </c>
      <c r="E72" s="46">
        <v>7101.6</v>
      </c>
      <c r="F72" s="46"/>
      <c r="G72" s="48">
        <f t="shared" si="11"/>
        <v>5997</v>
      </c>
      <c r="H72" s="46">
        <v>5997</v>
      </c>
      <c r="I72" s="46"/>
      <c r="J72" s="49">
        <v>6480</v>
      </c>
      <c r="K72" s="47">
        <v>5997</v>
      </c>
      <c r="L72" s="47"/>
    </row>
    <row r="73" spans="1:12" s="6" customFormat="1" ht="21" customHeight="1" x14ac:dyDescent="0.15">
      <c r="A73" s="14" t="s">
        <v>116</v>
      </c>
      <c r="B73" s="18" t="s">
        <v>117</v>
      </c>
      <c r="C73" s="16" t="s">
        <v>118</v>
      </c>
      <c r="D73" s="48">
        <f t="shared" si="12"/>
        <v>160929.5</v>
      </c>
      <c r="E73" s="48">
        <v>160929.5</v>
      </c>
      <c r="F73" s="48"/>
      <c r="G73" s="48">
        <f t="shared" si="11"/>
        <v>230637</v>
      </c>
      <c r="H73" s="48">
        <v>230637</v>
      </c>
      <c r="I73" s="48"/>
      <c r="J73" s="49">
        <v>263135.2</v>
      </c>
      <c r="K73" s="49">
        <f>K75+K92</f>
        <v>232709.8</v>
      </c>
      <c r="L73" s="45"/>
    </row>
    <row r="74" spans="1:12" ht="12.75" customHeight="1" x14ac:dyDescent="0.15">
      <c r="A74" s="17"/>
      <c r="B74" s="18" t="s">
        <v>3</v>
      </c>
      <c r="C74" s="19"/>
      <c r="D74" s="48"/>
      <c r="E74" s="46"/>
      <c r="F74" s="46"/>
      <c r="G74" s="46"/>
      <c r="H74" s="46"/>
      <c r="I74" s="46"/>
      <c r="J74" s="49"/>
      <c r="K74" s="47"/>
      <c r="L74" s="47"/>
    </row>
    <row r="75" spans="1:12" ht="51.75" customHeight="1" x14ac:dyDescent="0.15">
      <c r="A75" s="17" t="s">
        <v>119</v>
      </c>
      <c r="B75" s="18" t="s">
        <v>120</v>
      </c>
      <c r="C75" s="19" t="s">
        <v>8</v>
      </c>
      <c r="D75" s="48">
        <f>E75+F75</f>
        <v>145483.5</v>
      </c>
      <c r="E75" s="46">
        <v>145483.5</v>
      </c>
      <c r="F75" s="46"/>
      <c r="G75" s="48">
        <f>H75+I75</f>
        <v>198737</v>
      </c>
      <c r="H75" s="46">
        <v>198737</v>
      </c>
      <c r="I75" s="46"/>
      <c r="J75" s="49">
        <f>K75</f>
        <v>200809.8</v>
      </c>
      <c r="K75" s="47">
        <f>K77+K78+K79+K80+K81+K82+K83+K84+K85+K86+K91+K92</f>
        <v>200809.8</v>
      </c>
      <c r="L75" s="47"/>
    </row>
    <row r="76" spans="1:12" ht="12" customHeight="1" x14ac:dyDescent="0.15">
      <c r="A76" s="17"/>
      <c r="B76" s="18" t="s">
        <v>3</v>
      </c>
      <c r="C76" s="19"/>
      <c r="D76" s="48"/>
      <c r="E76" s="46"/>
      <c r="F76" s="46"/>
      <c r="G76" s="46"/>
      <c r="H76" s="46"/>
      <c r="I76" s="46"/>
      <c r="J76" s="49"/>
      <c r="K76" s="47"/>
      <c r="L76" s="47"/>
    </row>
    <row r="77" spans="1:12" ht="43.5" customHeight="1" x14ac:dyDescent="0.15">
      <c r="A77" s="17" t="s">
        <v>121</v>
      </c>
      <c r="B77" s="18" t="s">
        <v>122</v>
      </c>
      <c r="C77" s="19" t="s">
        <v>8</v>
      </c>
      <c r="D77" s="48">
        <f t="shared" ref="D77:D102" si="13">E77+F77</f>
        <v>247.5</v>
      </c>
      <c r="E77" s="46">
        <v>247.5</v>
      </c>
      <c r="F77" s="46"/>
      <c r="G77" s="48">
        <f t="shared" ref="G77:G93" si="14">H77+I77</f>
        <v>0</v>
      </c>
      <c r="H77" s="46"/>
      <c r="I77" s="46"/>
      <c r="J77" s="49"/>
      <c r="K77" s="47"/>
      <c r="L77" s="47"/>
    </row>
    <row r="78" spans="1:12" ht="54" customHeight="1" x14ac:dyDescent="0.15">
      <c r="A78" s="17" t="s">
        <v>123</v>
      </c>
      <c r="B78" s="18" t="s">
        <v>124</v>
      </c>
      <c r="C78" s="19" t="s">
        <v>8</v>
      </c>
      <c r="D78" s="48">
        <f t="shared" si="13"/>
        <v>235</v>
      </c>
      <c r="E78" s="46">
        <v>235</v>
      </c>
      <c r="F78" s="46"/>
      <c r="G78" s="48">
        <v>1090</v>
      </c>
      <c r="H78" s="46"/>
      <c r="I78" s="46"/>
      <c r="J78" s="49">
        <v>2100</v>
      </c>
      <c r="K78" s="47"/>
      <c r="L78" s="47"/>
    </row>
    <row r="79" spans="1:12" ht="34.5" customHeight="1" x14ac:dyDescent="0.15">
      <c r="A79" s="17" t="s">
        <v>125</v>
      </c>
      <c r="B79" s="18" t="s">
        <v>126</v>
      </c>
      <c r="C79" s="19" t="s">
        <v>8</v>
      </c>
      <c r="D79" s="48">
        <f t="shared" si="13"/>
        <v>0</v>
      </c>
      <c r="E79" s="46"/>
      <c r="F79" s="46"/>
      <c r="G79" s="48">
        <v>0</v>
      </c>
      <c r="H79" s="46">
        <v>1090</v>
      </c>
      <c r="I79" s="46"/>
      <c r="J79" s="49">
        <v>0</v>
      </c>
      <c r="K79" s="47">
        <v>1090</v>
      </c>
      <c r="L79" s="47"/>
    </row>
    <row r="80" spans="1:12" ht="45" customHeight="1" x14ac:dyDescent="0.15">
      <c r="A80" s="17" t="s">
        <v>127</v>
      </c>
      <c r="B80" s="18" t="s">
        <v>128</v>
      </c>
      <c r="C80" s="19" t="s">
        <v>8</v>
      </c>
      <c r="D80" s="48">
        <f t="shared" si="13"/>
        <v>1210</v>
      </c>
      <c r="E80" s="46">
        <v>1210</v>
      </c>
      <c r="F80" s="46"/>
      <c r="G80" s="48">
        <f t="shared" si="14"/>
        <v>3090</v>
      </c>
      <c r="H80" s="46">
        <v>3090</v>
      </c>
      <c r="I80" s="46"/>
      <c r="J80" s="49">
        <v>2000</v>
      </c>
      <c r="K80" s="47">
        <v>3090</v>
      </c>
      <c r="L80" s="47"/>
    </row>
    <row r="81" spans="1:12" ht="21" customHeight="1" x14ac:dyDescent="0.15">
      <c r="A81" s="17" t="s">
        <v>129</v>
      </c>
      <c r="B81" s="18" t="s">
        <v>130</v>
      </c>
      <c r="C81" s="19" t="s">
        <v>8</v>
      </c>
      <c r="D81" s="48">
        <f t="shared" si="13"/>
        <v>114.8</v>
      </c>
      <c r="E81" s="46">
        <v>114.8</v>
      </c>
      <c r="F81" s="46"/>
      <c r="G81" s="48">
        <f t="shared" si="14"/>
        <v>100</v>
      </c>
      <c r="H81" s="46">
        <v>100</v>
      </c>
      <c r="I81" s="46"/>
      <c r="J81" s="49">
        <v>400</v>
      </c>
      <c r="K81" s="47">
        <v>100</v>
      </c>
      <c r="L81" s="47"/>
    </row>
    <row r="82" spans="1:12" ht="24.75" customHeight="1" x14ac:dyDescent="0.15">
      <c r="A82" s="17" t="s">
        <v>131</v>
      </c>
      <c r="B82" s="18" t="s">
        <v>132</v>
      </c>
      <c r="C82" s="19" t="s">
        <v>8</v>
      </c>
      <c r="D82" s="48">
        <f t="shared" si="13"/>
        <v>49112.7</v>
      </c>
      <c r="E82" s="46">
        <v>49112.7</v>
      </c>
      <c r="F82" s="46"/>
      <c r="G82" s="48">
        <f t="shared" si="14"/>
        <v>48229.8</v>
      </c>
      <c r="H82" s="52">
        <v>48229.8</v>
      </c>
      <c r="I82" s="46"/>
      <c r="J82" s="49">
        <v>84129</v>
      </c>
      <c r="K82" s="47">
        <v>48229.8</v>
      </c>
      <c r="L82" s="47"/>
    </row>
    <row r="83" spans="1:12" ht="21" customHeight="1" x14ac:dyDescent="0.15">
      <c r="A83" s="17" t="s">
        <v>133</v>
      </c>
      <c r="B83" s="18" t="s">
        <v>134</v>
      </c>
      <c r="C83" s="19" t="s">
        <v>8</v>
      </c>
      <c r="D83" s="48">
        <f t="shared" si="13"/>
        <v>0</v>
      </c>
      <c r="E83" s="46"/>
      <c r="F83" s="46"/>
      <c r="G83" s="48">
        <f t="shared" si="14"/>
        <v>0</v>
      </c>
      <c r="H83" s="46"/>
      <c r="I83" s="46"/>
      <c r="J83" s="49"/>
      <c r="K83" s="47"/>
      <c r="L83" s="47"/>
    </row>
    <row r="84" spans="1:12" ht="34.5" customHeight="1" x14ac:dyDescent="0.15">
      <c r="A84" s="17">
        <v>13510</v>
      </c>
      <c r="B84" s="77" t="s">
        <v>602</v>
      </c>
      <c r="C84" s="19" t="s">
        <v>8</v>
      </c>
      <c r="D84" s="48">
        <f t="shared" si="13"/>
        <v>0</v>
      </c>
      <c r="E84" s="46"/>
      <c r="F84" s="46"/>
      <c r="G84" s="48">
        <f t="shared" si="14"/>
        <v>0</v>
      </c>
      <c r="H84" s="46"/>
      <c r="I84" s="46"/>
      <c r="J84" s="49">
        <v>18900</v>
      </c>
      <c r="K84" s="47"/>
      <c r="L84" s="47"/>
    </row>
    <row r="85" spans="1:12" ht="21" customHeight="1" x14ac:dyDescent="0.15">
      <c r="A85" s="17" t="s">
        <v>135</v>
      </c>
      <c r="B85" s="18" t="s">
        <v>136</v>
      </c>
      <c r="C85" s="19" t="s">
        <v>8</v>
      </c>
      <c r="D85" s="48">
        <f t="shared" si="13"/>
        <v>63189.2</v>
      </c>
      <c r="E85" s="46">
        <v>63189.2</v>
      </c>
      <c r="F85" s="46"/>
      <c r="G85" s="48">
        <f t="shared" si="14"/>
        <v>90597.5</v>
      </c>
      <c r="H85" s="46">
        <v>90597.5</v>
      </c>
      <c r="I85" s="46"/>
      <c r="J85" s="48">
        <v>90597.5</v>
      </c>
      <c r="K85" s="47">
        <v>89800</v>
      </c>
      <c r="L85" s="47"/>
    </row>
    <row r="86" spans="1:12" ht="45.75" customHeight="1" x14ac:dyDescent="0.15">
      <c r="A86" s="17" t="s">
        <v>137</v>
      </c>
      <c r="B86" s="18" t="s">
        <v>138</v>
      </c>
      <c r="C86" s="19" t="s">
        <v>8</v>
      </c>
      <c r="D86" s="48">
        <f t="shared" si="13"/>
        <v>24576</v>
      </c>
      <c r="E86" s="46">
        <v>24576</v>
      </c>
      <c r="F86" s="46"/>
      <c r="G86" s="48">
        <f t="shared" si="14"/>
        <v>23677.1</v>
      </c>
      <c r="H86" s="46">
        <v>23677.1</v>
      </c>
      <c r="I86" s="46"/>
      <c r="J86" s="48">
        <v>25817</v>
      </c>
      <c r="K86" s="47">
        <v>23700</v>
      </c>
      <c r="L86" s="47"/>
    </row>
    <row r="87" spans="1:12" ht="36" customHeight="1" x14ac:dyDescent="0.15">
      <c r="A87" s="17" t="s">
        <v>139</v>
      </c>
      <c r="B87" s="18" t="s">
        <v>140</v>
      </c>
      <c r="C87" s="19" t="s">
        <v>8</v>
      </c>
      <c r="D87" s="48">
        <f t="shared" si="13"/>
        <v>0</v>
      </c>
      <c r="E87" s="46"/>
      <c r="F87" s="46"/>
      <c r="G87" s="48">
        <f t="shared" si="14"/>
        <v>0</v>
      </c>
      <c r="H87" s="46"/>
      <c r="I87" s="46"/>
      <c r="J87" s="49"/>
      <c r="K87" s="47"/>
      <c r="L87" s="47"/>
    </row>
    <row r="88" spans="1:12" ht="53.25" customHeight="1" x14ac:dyDescent="0.15">
      <c r="A88" s="17" t="s">
        <v>141</v>
      </c>
      <c r="B88" s="18" t="s">
        <v>142</v>
      </c>
      <c r="C88" s="19" t="s">
        <v>8</v>
      </c>
      <c r="D88" s="48">
        <f t="shared" si="13"/>
        <v>0</v>
      </c>
      <c r="E88" s="46"/>
      <c r="F88" s="46"/>
      <c r="G88" s="48">
        <f t="shared" si="14"/>
        <v>0</v>
      </c>
      <c r="H88" s="46"/>
      <c r="I88" s="46"/>
      <c r="J88" s="49"/>
      <c r="K88" s="47"/>
      <c r="L88" s="47"/>
    </row>
    <row r="89" spans="1:12" ht="22.5" customHeight="1" x14ac:dyDescent="0.15">
      <c r="A89" s="17" t="s">
        <v>143</v>
      </c>
      <c r="B89" s="18" t="s">
        <v>144</v>
      </c>
      <c r="C89" s="19" t="s">
        <v>8</v>
      </c>
      <c r="D89" s="48">
        <f t="shared" si="13"/>
        <v>11</v>
      </c>
      <c r="E89" s="46">
        <v>11</v>
      </c>
      <c r="F89" s="46"/>
      <c r="G89" s="48">
        <f t="shared" si="14"/>
        <v>0</v>
      </c>
      <c r="H89" s="46"/>
      <c r="I89" s="46"/>
      <c r="J89" s="49"/>
      <c r="K89" s="47"/>
      <c r="L89" s="47"/>
    </row>
    <row r="90" spans="1:12" ht="16.5" customHeight="1" x14ac:dyDescent="0.15">
      <c r="A90" s="17" t="s">
        <v>145</v>
      </c>
      <c r="B90" s="18" t="s">
        <v>146</v>
      </c>
      <c r="C90" s="19" t="s">
        <v>8</v>
      </c>
      <c r="D90" s="48">
        <f t="shared" si="13"/>
        <v>0</v>
      </c>
      <c r="E90" s="46"/>
      <c r="F90" s="46"/>
      <c r="G90" s="48">
        <f t="shared" si="14"/>
        <v>0</v>
      </c>
      <c r="H90" s="46"/>
      <c r="I90" s="46"/>
      <c r="J90" s="49"/>
      <c r="K90" s="47"/>
      <c r="L90" s="47"/>
    </row>
    <row r="91" spans="1:12" ht="15" customHeight="1" x14ac:dyDescent="0.15">
      <c r="A91" s="17" t="s">
        <v>147</v>
      </c>
      <c r="B91" s="18" t="s">
        <v>148</v>
      </c>
      <c r="C91" s="19" t="s">
        <v>8</v>
      </c>
      <c r="D91" s="48">
        <f t="shared" si="13"/>
        <v>1649.4</v>
      </c>
      <c r="E91" s="46">
        <v>1649.4</v>
      </c>
      <c r="F91" s="46"/>
      <c r="G91" s="48">
        <f t="shared" si="14"/>
        <v>2900</v>
      </c>
      <c r="H91" s="46">
        <v>2900</v>
      </c>
      <c r="I91" s="46"/>
      <c r="J91" s="49">
        <v>2900</v>
      </c>
      <c r="K91" s="47">
        <v>2900</v>
      </c>
      <c r="L91" s="47"/>
    </row>
    <row r="92" spans="1:12" ht="27" customHeight="1" x14ac:dyDescent="0.15">
      <c r="A92" s="17" t="s">
        <v>149</v>
      </c>
      <c r="B92" s="18" t="s">
        <v>150</v>
      </c>
      <c r="C92" s="19" t="s">
        <v>8</v>
      </c>
      <c r="D92" s="48">
        <f t="shared" si="13"/>
        <v>15446</v>
      </c>
      <c r="E92" s="46">
        <v>15446</v>
      </c>
      <c r="F92" s="46"/>
      <c r="G92" s="48">
        <f t="shared" si="14"/>
        <v>31900</v>
      </c>
      <c r="H92" s="46">
        <v>31900</v>
      </c>
      <c r="I92" s="46"/>
      <c r="J92" s="49">
        <v>28000</v>
      </c>
      <c r="K92" s="47">
        <v>31900</v>
      </c>
      <c r="L92" s="47"/>
    </row>
    <row r="93" spans="1:12" s="6" customFormat="1" ht="31.5" customHeight="1" x14ac:dyDescent="0.15">
      <c r="A93" s="14" t="s">
        <v>151</v>
      </c>
      <c r="B93" s="18" t="s">
        <v>175</v>
      </c>
      <c r="C93" s="16" t="s">
        <v>152</v>
      </c>
      <c r="D93" s="48">
        <f t="shared" si="13"/>
        <v>6100</v>
      </c>
      <c r="E93" s="48">
        <v>6100</v>
      </c>
      <c r="F93" s="48"/>
      <c r="G93" s="48">
        <f t="shared" si="14"/>
        <v>4000</v>
      </c>
      <c r="H93" s="48">
        <v>4000</v>
      </c>
      <c r="I93" s="48"/>
      <c r="J93" s="49">
        <v>1500</v>
      </c>
      <c r="K93" s="49">
        <v>4000</v>
      </c>
      <c r="L93" s="45"/>
    </row>
    <row r="94" spans="1:12" ht="19.5" hidden="1" customHeight="1" x14ac:dyDescent="0.15">
      <c r="A94" s="17"/>
      <c r="B94" s="18" t="s">
        <v>3</v>
      </c>
      <c r="C94" s="19"/>
      <c r="D94" s="48">
        <f t="shared" si="13"/>
        <v>0</v>
      </c>
      <c r="E94" s="46"/>
      <c r="F94" s="46"/>
      <c r="G94" s="46"/>
      <c r="H94" s="46"/>
      <c r="I94" s="46"/>
      <c r="J94" s="49"/>
      <c r="K94" s="47"/>
      <c r="L94" s="47"/>
    </row>
    <row r="95" spans="1:12" ht="35.25" customHeight="1" x14ac:dyDescent="0.15">
      <c r="A95" s="17" t="s">
        <v>153</v>
      </c>
      <c r="B95" s="18" t="s">
        <v>154</v>
      </c>
      <c r="C95" s="19" t="s">
        <v>8</v>
      </c>
      <c r="D95" s="48">
        <f t="shared" si="13"/>
        <v>6100</v>
      </c>
      <c r="E95" s="46">
        <v>6100</v>
      </c>
      <c r="F95" s="46"/>
      <c r="G95" s="48">
        <f t="shared" ref="G95:G107" si="15">H95+I95</f>
        <v>4000</v>
      </c>
      <c r="H95" s="46">
        <v>4000</v>
      </c>
      <c r="I95" s="46"/>
      <c r="J95" s="49">
        <v>1500</v>
      </c>
      <c r="K95" s="47">
        <v>4000</v>
      </c>
      <c r="L95" s="47"/>
    </row>
    <row r="96" spans="1:12" ht="31.5" customHeight="1" x14ac:dyDescent="0.15">
      <c r="A96" s="17" t="s">
        <v>155</v>
      </c>
      <c r="B96" s="18" t="s">
        <v>156</v>
      </c>
      <c r="C96" s="19" t="s">
        <v>8</v>
      </c>
      <c r="D96" s="48">
        <f t="shared" si="13"/>
        <v>0</v>
      </c>
      <c r="E96" s="46"/>
      <c r="F96" s="46"/>
      <c r="G96" s="48">
        <f t="shared" si="15"/>
        <v>0</v>
      </c>
      <c r="H96" s="46"/>
      <c r="I96" s="46"/>
      <c r="J96" s="49"/>
      <c r="K96" s="47"/>
      <c r="L96" s="47"/>
    </row>
    <row r="97" spans="1:12" s="6" customFormat="1" ht="23.25" customHeight="1" x14ac:dyDescent="0.15">
      <c r="A97" s="14" t="s">
        <v>157</v>
      </c>
      <c r="B97" s="18" t="s">
        <v>158</v>
      </c>
      <c r="C97" s="16" t="s">
        <v>159</v>
      </c>
      <c r="D97" s="48">
        <f t="shared" si="13"/>
        <v>0</v>
      </c>
      <c r="E97" s="48"/>
      <c r="F97" s="48"/>
      <c r="G97" s="48">
        <f t="shared" si="15"/>
        <v>0</v>
      </c>
      <c r="H97" s="48"/>
      <c r="I97" s="48"/>
      <c r="J97" s="49"/>
      <c r="K97" s="49"/>
      <c r="L97" s="45"/>
    </row>
    <row r="98" spans="1:12" ht="14.25" hidden="1" customHeight="1" x14ac:dyDescent="0.15">
      <c r="A98" s="17"/>
      <c r="B98" s="18" t="s">
        <v>3</v>
      </c>
      <c r="C98" s="19"/>
      <c r="D98" s="48">
        <f t="shared" si="13"/>
        <v>0</v>
      </c>
      <c r="E98" s="46"/>
      <c r="F98" s="46"/>
      <c r="G98" s="48">
        <f t="shared" si="15"/>
        <v>0</v>
      </c>
      <c r="H98" s="46"/>
      <c r="I98" s="46"/>
      <c r="J98" s="49"/>
      <c r="K98" s="47"/>
      <c r="L98" s="47"/>
    </row>
    <row r="99" spans="1:12" ht="52.5" hidden="1" x14ac:dyDescent="0.15">
      <c r="A99" s="17" t="s">
        <v>160</v>
      </c>
      <c r="B99" s="18" t="s">
        <v>161</v>
      </c>
      <c r="C99" s="19" t="s">
        <v>8</v>
      </c>
      <c r="D99" s="48">
        <f t="shared" si="13"/>
        <v>0</v>
      </c>
      <c r="E99" s="46"/>
      <c r="F99" s="46"/>
      <c r="G99" s="48">
        <f t="shared" si="15"/>
        <v>0</v>
      </c>
      <c r="H99" s="46"/>
      <c r="I99" s="46"/>
      <c r="J99" s="49"/>
      <c r="K99" s="47"/>
      <c r="L99" s="47"/>
    </row>
    <row r="100" spans="1:12" s="6" customFormat="1" ht="23.25" customHeight="1" x14ac:dyDescent="0.15">
      <c r="A100" s="14" t="s">
        <v>162</v>
      </c>
      <c r="B100" s="18" t="s">
        <v>163</v>
      </c>
      <c r="C100" s="16" t="s">
        <v>164</v>
      </c>
      <c r="D100" s="48">
        <f t="shared" si="13"/>
        <v>7284</v>
      </c>
      <c r="E100" s="48"/>
      <c r="F100" s="48">
        <v>7284</v>
      </c>
      <c r="G100" s="48">
        <f t="shared" si="15"/>
        <v>0</v>
      </c>
      <c r="H100" s="48"/>
      <c r="I100" s="48"/>
      <c r="J100" s="49"/>
      <c r="K100" s="49"/>
      <c r="L100" s="45"/>
    </row>
    <row r="101" spans="1:12" ht="13.5" customHeight="1" x14ac:dyDescent="0.15">
      <c r="A101" s="17"/>
      <c r="B101" s="18" t="s">
        <v>3</v>
      </c>
      <c r="C101" s="19"/>
      <c r="D101" s="48">
        <f t="shared" si="13"/>
        <v>0</v>
      </c>
      <c r="E101" s="46"/>
      <c r="F101" s="46"/>
      <c r="G101" s="48">
        <f t="shared" si="15"/>
        <v>0</v>
      </c>
      <c r="H101" s="46"/>
      <c r="I101" s="46"/>
      <c r="J101" s="49"/>
      <c r="K101" s="47"/>
      <c r="L101" s="47"/>
    </row>
    <row r="102" spans="1:12" ht="66.75" customHeight="1" x14ac:dyDescent="0.15">
      <c r="A102" s="17" t="s">
        <v>165</v>
      </c>
      <c r="B102" s="18" t="s">
        <v>166</v>
      </c>
      <c r="C102" s="19"/>
      <c r="D102" s="48">
        <f t="shared" si="13"/>
        <v>7284</v>
      </c>
      <c r="E102" s="46"/>
      <c r="F102" s="46">
        <v>7284</v>
      </c>
      <c r="G102" s="48">
        <f t="shared" si="15"/>
        <v>0</v>
      </c>
      <c r="H102" s="46"/>
      <c r="I102" s="46"/>
      <c r="J102" s="49"/>
      <c r="K102" s="47"/>
      <c r="L102" s="47"/>
    </row>
    <row r="103" spans="1:12" s="6" customFormat="1" ht="22.5" customHeight="1" x14ac:dyDescent="0.15">
      <c r="A103" s="14" t="s">
        <v>167</v>
      </c>
      <c r="B103" s="18" t="s">
        <v>591</v>
      </c>
      <c r="C103" s="16" t="s">
        <v>168</v>
      </c>
      <c r="D103" s="48">
        <f>E103</f>
        <v>2215.1</v>
      </c>
      <c r="E103" s="48">
        <v>2215.1</v>
      </c>
      <c r="F103" s="48">
        <v>97276.4</v>
      </c>
      <c r="G103" s="48">
        <f t="shared" si="15"/>
        <v>1140</v>
      </c>
      <c r="H103" s="48">
        <v>1140</v>
      </c>
      <c r="I103" s="48"/>
      <c r="J103" s="49">
        <v>3500</v>
      </c>
      <c r="K103" s="49">
        <v>1140</v>
      </c>
      <c r="L103" s="45"/>
    </row>
    <row r="104" spans="1:12" ht="12.75" customHeight="1" x14ac:dyDescent="0.15">
      <c r="A104" s="17"/>
      <c r="B104" s="18" t="s">
        <v>3</v>
      </c>
      <c r="C104" s="19"/>
      <c r="D104" s="48">
        <f>E104+F104</f>
        <v>0</v>
      </c>
      <c r="E104" s="46"/>
      <c r="F104" s="46"/>
      <c r="G104" s="48">
        <f t="shared" si="15"/>
        <v>0</v>
      </c>
      <c r="H104" s="46"/>
      <c r="I104" s="46"/>
      <c r="J104" s="49"/>
      <c r="K104" s="47"/>
      <c r="L104" s="47"/>
    </row>
    <row r="105" spans="1:12" ht="26.25" customHeight="1" x14ac:dyDescent="0.15">
      <c r="A105" s="17" t="s">
        <v>169</v>
      </c>
      <c r="B105" s="18" t="s">
        <v>170</v>
      </c>
      <c r="C105" s="19" t="s">
        <v>8</v>
      </c>
      <c r="D105" s="48">
        <f>E105+F105</f>
        <v>0</v>
      </c>
      <c r="E105" s="46"/>
      <c r="F105" s="46"/>
      <c r="G105" s="48">
        <f t="shared" si="15"/>
        <v>0</v>
      </c>
      <c r="H105" s="46"/>
      <c r="I105" s="46"/>
      <c r="J105" s="49"/>
      <c r="K105" s="47"/>
      <c r="L105" s="47"/>
    </row>
    <row r="106" spans="1:12" ht="27" customHeight="1" x14ac:dyDescent="0.15">
      <c r="A106" s="17" t="s">
        <v>171</v>
      </c>
      <c r="B106" s="18" t="s">
        <v>172</v>
      </c>
      <c r="C106" s="19" t="s">
        <v>8</v>
      </c>
      <c r="D106" s="48">
        <f>E106+F106</f>
        <v>97276.4</v>
      </c>
      <c r="E106" s="46"/>
      <c r="F106" s="46">
        <v>97276.4</v>
      </c>
      <c r="G106" s="48">
        <f t="shared" si="15"/>
        <v>0</v>
      </c>
      <c r="H106" s="46"/>
      <c r="I106" s="46"/>
      <c r="J106" s="49">
        <v>7800</v>
      </c>
      <c r="K106" s="47"/>
      <c r="L106" s="47"/>
    </row>
    <row r="107" spans="1:12" ht="23.25" customHeight="1" thickBot="1" x14ac:dyDescent="0.2">
      <c r="A107" s="22" t="s">
        <v>173</v>
      </c>
      <c r="B107" s="23" t="s">
        <v>174</v>
      </c>
      <c r="C107" s="24" t="s">
        <v>8</v>
      </c>
      <c r="D107" s="48">
        <f>E107+F107</f>
        <v>2215.1</v>
      </c>
      <c r="E107" s="50">
        <v>2215.1</v>
      </c>
      <c r="F107" s="50"/>
      <c r="G107" s="48">
        <f t="shared" si="15"/>
        <v>1140</v>
      </c>
      <c r="H107" s="50">
        <v>1140</v>
      </c>
      <c r="I107" s="50"/>
      <c r="J107" s="60">
        <v>3500</v>
      </c>
      <c r="K107" s="51">
        <v>1140</v>
      </c>
      <c r="L107" s="51"/>
    </row>
    <row r="108" spans="1:12" x14ac:dyDescent="0.15">
      <c r="A108" s="25"/>
      <c r="B108" s="26"/>
      <c r="C108" s="25"/>
      <c r="D108" s="25"/>
      <c r="E108" s="25"/>
      <c r="F108" s="25"/>
      <c r="G108" s="25"/>
      <c r="H108" s="25"/>
      <c r="I108" s="25"/>
      <c r="J108" s="27"/>
      <c r="K108" s="27"/>
      <c r="L108" s="27"/>
    </row>
    <row r="109" spans="1:12" x14ac:dyDescent="0.15">
      <c r="A109" s="25"/>
      <c r="B109" s="26"/>
      <c r="C109" s="25"/>
      <c r="D109" s="25"/>
      <c r="E109" s="25"/>
      <c r="F109" s="25"/>
      <c r="G109" s="25"/>
      <c r="H109" s="25"/>
      <c r="I109" s="25"/>
      <c r="J109" s="27"/>
      <c r="K109" s="27"/>
      <c r="L109" s="27"/>
    </row>
    <row r="110" spans="1:12" x14ac:dyDescent="0.15">
      <c r="A110" s="25"/>
      <c r="B110" s="26"/>
      <c r="C110" s="25"/>
      <c r="D110" s="25"/>
      <c r="E110" s="25"/>
      <c r="F110" s="25"/>
      <c r="G110" s="25"/>
      <c r="H110" s="25"/>
      <c r="I110" s="25"/>
      <c r="J110" s="27"/>
      <c r="K110" s="27"/>
      <c r="L110" s="27"/>
    </row>
  </sheetData>
  <mergeCells count="15">
    <mergeCell ref="B2:I2"/>
    <mergeCell ref="J4:K4"/>
    <mergeCell ref="A3:L3"/>
    <mergeCell ref="K6:L6"/>
    <mergeCell ref="J6:J7"/>
    <mergeCell ref="E6:F6"/>
    <mergeCell ref="G6:G7"/>
    <mergeCell ref="B5:B7"/>
    <mergeCell ref="A5:A7"/>
    <mergeCell ref="J5:L5"/>
    <mergeCell ref="H6:I6"/>
    <mergeCell ref="C5:C7"/>
    <mergeCell ref="D6:D7"/>
    <mergeCell ref="D5:F5"/>
    <mergeCell ref="G5:I5"/>
  </mergeCells>
  <pageMargins left="0.11811023622047245" right="0.11811023622047245" top="0.15748031496062992" bottom="0.15748031496062992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42"/>
  <sheetViews>
    <sheetView zoomScale="120" zoomScaleNormal="120" workbookViewId="0">
      <selection activeCell="Q10" sqref="Q10"/>
    </sheetView>
  </sheetViews>
  <sheetFormatPr defaultColWidth="9.1640625" defaultRowHeight="10.5" x14ac:dyDescent="0.15"/>
  <cols>
    <col min="1" max="1" width="8.83203125" style="7" customWidth="1"/>
    <col min="2" max="2" width="7.33203125" style="7" customWidth="1"/>
    <col min="3" max="3" width="6.33203125" style="7" customWidth="1"/>
    <col min="4" max="4" width="5.5" style="7" customWidth="1"/>
    <col min="5" max="5" width="51.83203125" style="3" customWidth="1"/>
    <col min="6" max="6" width="10.83203125" style="3" customWidth="1"/>
    <col min="7" max="8" width="11.33203125" style="3" hidden="1" customWidth="1"/>
    <col min="9" max="9" width="12.33203125" style="3" customWidth="1"/>
    <col min="10" max="11" width="11.33203125" style="3" hidden="1" customWidth="1"/>
    <col min="12" max="12" width="14.5" style="1" customWidth="1"/>
    <col min="13" max="13" width="13.33203125" style="1" hidden="1" customWidth="1"/>
    <col min="14" max="14" width="12.33203125" style="1" hidden="1" customWidth="1"/>
    <col min="15" max="16384" width="9.1640625" style="2"/>
  </cols>
  <sheetData>
    <row r="1" spans="1:246" ht="9.75" customHeight="1" x14ac:dyDescent="0.15"/>
    <row r="2" spans="1:246" ht="23.25" hidden="1" customHeight="1" x14ac:dyDescent="0.15">
      <c r="N2" s="4"/>
    </row>
    <row r="3" spans="1:246" ht="23.25" customHeight="1" x14ac:dyDescent="0.15">
      <c r="B3" s="102" t="s">
        <v>594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5"/>
      <c r="N3" s="5"/>
    </row>
    <row r="4" spans="1:246" ht="33" customHeight="1" x14ac:dyDescent="0.15">
      <c r="A4" s="103" t="s">
        <v>595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246" ht="20.25" customHeight="1" thickBot="1" x14ac:dyDescent="0.2"/>
    <row r="6" spans="1:246" ht="33" customHeight="1" x14ac:dyDescent="0.15">
      <c r="A6" s="104" t="s">
        <v>0</v>
      </c>
      <c r="B6" s="106" t="s">
        <v>176</v>
      </c>
      <c r="C6" s="106" t="s">
        <v>177</v>
      </c>
      <c r="D6" s="106" t="s">
        <v>178</v>
      </c>
      <c r="E6" s="107" t="s">
        <v>179</v>
      </c>
      <c r="F6" s="98" t="s">
        <v>588</v>
      </c>
      <c r="G6" s="99"/>
      <c r="H6" s="100"/>
      <c r="I6" s="101" t="s">
        <v>587</v>
      </c>
      <c r="J6" s="101"/>
      <c r="K6" s="101"/>
      <c r="L6" s="97" t="s">
        <v>589</v>
      </c>
      <c r="M6" s="97"/>
      <c r="N6" s="97"/>
      <c r="O6" s="76"/>
    </row>
    <row r="7" spans="1:246" ht="18" hidden="1" customHeight="1" x14ac:dyDescent="0.15">
      <c r="A7" s="105"/>
      <c r="B7" s="89"/>
      <c r="C7" s="89"/>
      <c r="D7" s="89"/>
      <c r="E7" s="108"/>
      <c r="F7" s="89" t="s">
        <v>2</v>
      </c>
      <c r="G7" s="89" t="s">
        <v>3</v>
      </c>
      <c r="H7" s="89"/>
      <c r="I7" s="89" t="s">
        <v>2</v>
      </c>
      <c r="J7" s="89" t="s">
        <v>3</v>
      </c>
      <c r="K7" s="89"/>
      <c r="L7" s="89" t="s">
        <v>2</v>
      </c>
      <c r="M7" s="89" t="s">
        <v>3</v>
      </c>
      <c r="N7" s="89"/>
    </row>
    <row r="8" spans="1:246" ht="42.75" hidden="1" customHeight="1" x14ac:dyDescent="0.15">
      <c r="A8" s="105"/>
      <c r="B8" s="89"/>
      <c r="C8" s="89"/>
      <c r="D8" s="89"/>
      <c r="E8" s="108"/>
      <c r="F8" s="89"/>
      <c r="G8" s="12" t="s">
        <v>4</v>
      </c>
      <c r="H8" s="12" t="s">
        <v>5</v>
      </c>
      <c r="I8" s="89"/>
      <c r="J8" s="12" t="s">
        <v>4</v>
      </c>
      <c r="K8" s="12" t="s">
        <v>5</v>
      </c>
      <c r="L8" s="89"/>
      <c r="M8" s="12" t="s">
        <v>4</v>
      </c>
      <c r="N8" s="12" t="s">
        <v>5</v>
      </c>
    </row>
    <row r="9" spans="1:246" s="8" customFormat="1" ht="20.25" customHeight="1" x14ac:dyDescent="0.15">
      <c r="A9" s="13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10</v>
      </c>
      <c r="K9" s="11">
        <v>11</v>
      </c>
      <c r="L9" s="11">
        <v>8</v>
      </c>
      <c r="M9" s="11">
        <v>13</v>
      </c>
      <c r="N9" s="11">
        <v>14</v>
      </c>
    </row>
    <row r="10" spans="1:246" s="6" customFormat="1" ht="21.75" customHeight="1" x14ac:dyDescent="0.15">
      <c r="A10" s="13" t="s">
        <v>8</v>
      </c>
      <c r="B10" s="11" t="s">
        <v>8</v>
      </c>
      <c r="C10" s="11" t="s">
        <v>8</v>
      </c>
      <c r="D10" s="11" t="s">
        <v>8</v>
      </c>
      <c r="E10" s="29" t="s">
        <v>180</v>
      </c>
      <c r="F10" s="53">
        <f>G10+H10-97276.4</f>
        <v>2028073.4000000004</v>
      </c>
      <c r="G10" s="53">
        <f>G11+G34+G55+G69+G91+G108+G124+G138</f>
        <v>1614944.2000000002</v>
      </c>
      <c r="H10" s="53">
        <f>H11+H34+H55+H69+H91+H108</f>
        <v>510405.60000000003</v>
      </c>
      <c r="I10" s="53">
        <f>I11+I34+I55+I69+I91+I108+I124+I138</f>
        <v>2518827.2999999998</v>
      </c>
      <c r="J10" s="53">
        <f>J11+J34+J55+J69+J91+J108+J124+J138</f>
        <v>2091514.0000000002</v>
      </c>
      <c r="K10" s="53">
        <f>K11+K34+K55+K69+K91+K108</f>
        <v>427313.3</v>
      </c>
      <c r="L10" s="53">
        <f>L11+L34+L55+L69+L91+L108+L124+L138</f>
        <v>2279482.4</v>
      </c>
      <c r="M10" s="53">
        <f>M11+M34+M55+M69+M91+M108+M124+M138</f>
        <v>2231607.6</v>
      </c>
      <c r="N10" s="53">
        <f>N11+N34+N55+N69+N91+N108</f>
        <v>565757.80000000005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</row>
    <row r="11" spans="1:246" s="6" customFormat="1" ht="18.75" customHeight="1" x14ac:dyDescent="0.15">
      <c r="A11" s="13" t="s">
        <v>181</v>
      </c>
      <c r="B11" s="11" t="s">
        <v>182</v>
      </c>
      <c r="C11" s="11" t="s">
        <v>183</v>
      </c>
      <c r="D11" s="11" t="s">
        <v>183</v>
      </c>
      <c r="E11" s="29" t="s">
        <v>184</v>
      </c>
      <c r="F11" s="53">
        <f>H11+G11</f>
        <v>549319.9</v>
      </c>
      <c r="G11" s="53">
        <v>459299.4</v>
      </c>
      <c r="H11" s="53">
        <f>H13+H25</f>
        <v>90020.5</v>
      </c>
      <c r="I11" s="53">
        <f>K11+J11</f>
        <v>501460</v>
      </c>
      <c r="J11" s="53">
        <v>456358.5</v>
      </c>
      <c r="K11" s="53">
        <f>K13+K23</f>
        <v>45101.5</v>
      </c>
      <c r="L11" s="53">
        <v>445255</v>
      </c>
      <c r="M11" s="53">
        <f>M13+M17+M23</f>
        <v>513848.2</v>
      </c>
      <c r="N11" s="53">
        <f>N13+N23</f>
        <v>72000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</row>
    <row r="12" spans="1:246" ht="12.75" customHeight="1" x14ac:dyDescent="0.15">
      <c r="A12" s="30"/>
      <c r="B12" s="31"/>
      <c r="C12" s="31"/>
      <c r="D12" s="31"/>
      <c r="E12" s="18" t="s">
        <v>3</v>
      </c>
      <c r="F12" s="54"/>
      <c r="G12" s="54"/>
      <c r="H12" s="54"/>
      <c r="I12" s="54"/>
      <c r="J12" s="54"/>
      <c r="K12" s="54"/>
      <c r="L12" s="49"/>
      <c r="M12" s="49"/>
      <c r="N12" s="49"/>
    </row>
    <row r="13" spans="1:246" ht="45" customHeight="1" x14ac:dyDescent="0.15">
      <c r="A13" s="30" t="s">
        <v>185</v>
      </c>
      <c r="B13" s="31" t="s">
        <v>182</v>
      </c>
      <c r="C13" s="31" t="s">
        <v>186</v>
      </c>
      <c r="D13" s="31" t="s">
        <v>183</v>
      </c>
      <c r="E13" s="32" t="s">
        <v>187</v>
      </c>
      <c r="F13" s="55">
        <f t="shared" ref="F13:K13" si="0">F15</f>
        <v>443629.1</v>
      </c>
      <c r="G13" s="55">
        <f t="shared" si="0"/>
        <v>421934.8</v>
      </c>
      <c r="H13" s="55">
        <f t="shared" si="0"/>
        <v>21694.3</v>
      </c>
      <c r="I13" s="55">
        <f t="shared" si="0"/>
        <v>417529.1</v>
      </c>
      <c r="J13" s="55">
        <f t="shared" si="0"/>
        <v>389529.1</v>
      </c>
      <c r="K13" s="55">
        <f t="shared" si="0"/>
        <v>28000</v>
      </c>
      <c r="L13" s="64">
        <v>385495</v>
      </c>
      <c r="M13" s="44">
        <v>437018.8</v>
      </c>
      <c r="N13" s="45">
        <v>29000</v>
      </c>
    </row>
    <row r="14" spans="1:246" ht="12.75" customHeight="1" x14ac:dyDescent="0.15">
      <c r="A14" s="30"/>
      <c r="B14" s="31"/>
      <c r="C14" s="31"/>
      <c r="D14" s="31"/>
      <c r="E14" s="18" t="s">
        <v>188</v>
      </c>
      <c r="F14" s="54"/>
      <c r="G14" s="54"/>
      <c r="H14" s="54"/>
      <c r="I14" s="54"/>
      <c r="J14" s="54"/>
      <c r="K14" s="54"/>
      <c r="L14" s="45"/>
      <c r="M14" s="45"/>
      <c r="N14" s="45"/>
    </row>
    <row r="15" spans="1:246" ht="22.5" customHeight="1" x14ac:dyDescent="0.15">
      <c r="A15" s="30" t="s">
        <v>189</v>
      </c>
      <c r="B15" s="31" t="s">
        <v>182</v>
      </c>
      <c r="C15" s="31" t="s">
        <v>186</v>
      </c>
      <c r="D15" s="31" t="s">
        <v>186</v>
      </c>
      <c r="E15" s="20" t="s">
        <v>190</v>
      </c>
      <c r="F15" s="56">
        <f>G15+H15</f>
        <v>443629.1</v>
      </c>
      <c r="G15" s="56">
        <v>421934.8</v>
      </c>
      <c r="H15" s="56">
        <v>21694.3</v>
      </c>
      <c r="I15" s="56">
        <v>417529.1</v>
      </c>
      <c r="J15" s="56">
        <v>389529.1</v>
      </c>
      <c r="K15" s="56">
        <v>28000</v>
      </c>
      <c r="L15" s="56">
        <v>385495</v>
      </c>
      <c r="M15" s="48">
        <v>437018.8</v>
      </c>
      <c r="N15" s="49">
        <v>29000</v>
      </c>
    </row>
    <row r="16" spans="1:246" ht="12.75" customHeight="1" x14ac:dyDescent="0.15">
      <c r="A16" s="30" t="s">
        <v>191</v>
      </c>
      <c r="B16" s="31" t="s">
        <v>182</v>
      </c>
      <c r="C16" s="31" t="s">
        <v>186</v>
      </c>
      <c r="D16" s="31" t="s">
        <v>192</v>
      </c>
      <c r="E16" s="20" t="s">
        <v>193</v>
      </c>
      <c r="F16" s="56"/>
      <c r="G16" s="56"/>
      <c r="H16" s="56"/>
      <c r="I16" s="56"/>
      <c r="J16" s="56"/>
      <c r="K16" s="56"/>
      <c r="L16" s="49"/>
      <c r="M16" s="49"/>
      <c r="N16" s="49"/>
    </row>
    <row r="17" spans="1:246" s="6" customFormat="1" ht="27.75" customHeight="1" x14ac:dyDescent="0.15">
      <c r="A17" s="13" t="s">
        <v>194</v>
      </c>
      <c r="B17" s="11" t="s">
        <v>182</v>
      </c>
      <c r="C17" s="11" t="s">
        <v>192</v>
      </c>
      <c r="D17" s="11" t="s">
        <v>183</v>
      </c>
      <c r="E17" s="33" t="s">
        <v>195</v>
      </c>
      <c r="F17" s="56">
        <f>G17</f>
        <v>11565.900000000023</v>
      </c>
      <c r="G17" s="56">
        <f>G11-G23-G15</f>
        <v>11565.900000000023</v>
      </c>
      <c r="H17" s="56"/>
      <c r="I17" s="56">
        <v>7734.4</v>
      </c>
      <c r="J17" s="56">
        <v>7734.4</v>
      </c>
      <c r="K17" s="57"/>
      <c r="L17" s="49">
        <v>0</v>
      </c>
      <c r="M17" s="49">
        <v>7734.4</v>
      </c>
      <c r="N17" s="49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ht="12.75" customHeight="1" x14ac:dyDescent="0.15">
      <c r="A18" s="30"/>
      <c r="B18" s="31"/>
      <c r="C18" s="31"/>
      <c r="D18" s="31"/>
      <c r="E18" s="18" t="s">
        <v>188</v>
      </c>
      <c r="F18" s="54"/>
      <c r="G18" s="54"/>
      <c r="H18" s="54"/>
      <c r="I18" s="54"/>
      <c r="J18" s="54"/>
      <c r="K18" s="54"/>
      <c r="L18" s="47"/>
      <c r="M18" s="47"/>
      <c r="N18" s="47"/>
    </row>
    <row r="19" spans="1:246" ht="27" customHeight="1" x14ac:dyDescent="0.15">
      <c r="A19" s="30" t="s">
        <v>196</v>
      </c>
      <c r="B19" s="31" t="s">
        <v>182</v>
      </c>
      <c r="C19" s="31" t="s">
        <v>192</v>
      </c>
      <c r="D19" s="31" t="s">
        <v>186</v>
      </c>
      <c r="E19" s="20" t="s">
        <v>197</v>
      </c>
      <c r="F19" s="56"/>
      <c r="G19" s="56"/>
      <c r="H19" s="56"/>
      <c r="I19" s="56"/>
      <c r="J19" s="56"/>
      <c r="K19" s="56"/>
      <c r="L19" s="47"/>
      <c r="M19" s="47"/>
      <c r="N19" s="47"/>
    </row>
    <row r="20" spans="1:246" ht="42" customHeight="1" x14ac:dyDescent="0.15">
      <c r="A20" s="30" t="s">
        <v>198</v>
      </c>
      <c r="B20" s="31" t="s">
        <v>182</v>
      </c>
      <c r="C20" s="31" t="s">
        <v>199</v>
      </c>
      <c r="D20" s="31" t="s">
        <v>183</v>
      </c>
      <c r="E20" s="32" t="s">
        <v>200</v>
      </c>
      <c r="F20" s="55"/>
      <c r="G20" s="55"/>
      <c r="H20" s="55"/>
      <c r="I20" s="55"/>
      <c r="J20" s="55"/>
      <c r="K20" s="55"/>
      <c r="L20" s="47"/>
      <c r="M20" s="47"/>
      <c r="N20" s="47"/>
    </row>
    <row r="21" spans="1:246" ht="12.75" customHeight="1" x14ac:dyDescent="0.15">
      <c r="A21" s="30"/>
      <c r="B21" s="31"/>
      <c r="C21" s="31"/>
      <c r="D21" s="31"/>
      <c r="E21" s="18" t="s">
        <v>188</v>
      </c>
      <c r="F21" s="54"/>
      <c r="G21" s="54"/>
      <c r="H21" s="54"/>
      <c r="I21" s="54"/>
      <c r="J21" s="54"/>
      <c r="K21" s="54"/>
      <c r="L21" s="47"/>
      <c r="M21" s="47"/>
      <c r="N21" s="47"/>
    </row>
    <row r="22" spans="1:246" ht="30" customHeight="1" x14ac:dyDescent="0.15">
      <c r="A22" s="30" t="s">
        <v>201</v>
      </c>
      <c r="B22" s="31" t="s">
        <v>182</v>
      </c>
      <c r="C22" s="31" t="s">
        <v>199</v>
      </c>
      <c r="D22" s="31" t="s">
        <v>186</v>
      </c>
      <c r="E22" s="20" t="s">
        <v>200</v>
      </c>
      <c r="F22" s="56"/>
      <c r="G22" s="56"/>
      <c r="H22" s="56"/>
      <c r="I22" s="56"/>
      <c r="J22" s="56"/>
      <c r="K22" s="56"/>
      <c r="L22" s="47"/>
      <c r="M22" s="47"/>
      <c r="N22" s="47"/>
    </row>
    <row r="23" spans="1:246" ht="28.5" customHeight="1" x14ac:dyDescent="0.15">
      <c r="A23" s="30" t="s">
        <v>202</v>
      </c>
      <c r="B23" s="31" t="s">
        <v>182</v>
      </c>
      <c r="C23" s="31" t="s">
        <v>203</v>
      </c>
      <c r="D23" s="31" t="s">
        <v>183</v>
      </c>
      <c r="E23" s="32" t="s">
        <v>204</v>
      </c>
      <c r="F23" s="56">
        <f>G23+H23</f>
        <v>94124.9</v>
      </c>
      <c r="G23" s="56">
        <v>25798.7</v>
      </c>
      <c r="H23" s="56">
        <v>68326.2</v>
      </c>
      <c r="I23" s="55">
        <v>76196.5</v>
      </c>
      <c r="J23" s="55">
        <v>59095</v>
      </c>
      <c r="K23" s="55">
        <v>17101.5</v>
      </c>
      <c r="L23" s="63">
        <v>59760</v>
      </c>
      <c r="M23" s="63">
        <v>69095</v>
      </c>
      <c r="N23" s="63">
        <v>43000</v>
      </c>
    </row>
    <row r="24" spans="1:246" ht="12.75" customHeight="1" x14ac:dyDescent="0.15">
      <c r="A24" s="30"/>
      <c r="B24" s="31"/>
      <c r="C24" s="31"/>
      <c r="D24" s="31"/>
      <c r="E24" s="18" t="s">
        <v>188</v>
      </c>
      <c r="F24" s="54"/>
      <c r="G24" s="54"/>
      <c r="H24" s="54"/>
      <c r="I24" s="54"/>
      <c r="J24" s="54"/>
      <c r="K24" s="54"/>
      <c r="L24" s="47"/>
      <c r="M24" s="47"/>
      <c r="N24" s="47"/>
    </row>
    <row r="25" spans="1:246" ht="30.75" customHeight="1" x14ac:dyDescent="0.15">
      <c r="A25" s="30" t="s">
        <v>205</v>
      </c>
      <c r="B25" s="31" t="s">
        <v>182</v>
      </c>
      <c r="C25" s="31" t="s">
        <v>203</v>
      </c>
      <c r="D25" s="31" t="s">
        <v>186</v>
      </c>
      <c r="E25" s="20" t="s">
        <v>204</v>
      </c>
      <c r="F25" s="56">
        <f>G25+H25</f>
        <v>94124.9</v>
      </c>
      <c r="G25" s="56">
        <v>25798.7</v>
      </c>
      <c r="H25" s="56">
        <v>68326.2</v>
      </c>
      <c r="I25" s="56">
        <v>76196.5</v>
      </c>
      <c r="J25" s="56">
        <v>59095</v>
      </c>
      <c r="K25" s="56">
        <v>17101.5</v>
      </c>
      <c r="L25" s="49">
        <v>59760</v>
      </c>
      <c r="M25" s="49">
        <v>69095</v>
      </c>
      <c r="N25" s="49">
        <v>43000</v>
      </c>
    </row>
    <row r="26" spans="1:246" ht="12.75" customHeight="1" x14ac:dyDescent="0.15">
      <c r="A26" s="30" t="s">
        <v>206</v>
      </c>
      <c r="B26" s="31" t="s">
        <v>207</v>
      </c>
      <c r="C26" s="31" t="s">
        <v>183</v>
      </c>
      <c r="D26" s="31" t="s">
        <v>183</v>
      </c>
      <c r="E26" s="32" t="s">
        <v>208</v>
      </c>
      <c r="F26" s="55"/>
      <c r="G26" s="55"/>
      <c r="H26" s="55"/>
      <c r="I26" s="55"/>
      <c r="J26" s="55"/>
      <c r="K26" s="55"/>
      <c r="L26" s="47"/>
      <c r="M26" s="47"/>
      <c r="N26" s="47"/>
    </row>
    <row r="27" spans="1:246" ht="12.75" customHeight="1" x14ac:dyDescent="0.15">
      <c r="A27" s="30"/>
      <c r="B27" s="31"/>
      <c r="C27" s="31"/>
      <c r="D27" s="31"/>
      <c r="E27" s="18" t="s">
        <v>3</v>
      </c>
      <c r="F27" s="54"/>
      <c r="G27" s="54"/>
      <c r="H27" s="54"/>
      <c r="I27" s="54"/>
      <c r="J27" s="54"/>
      <c r="K27" s="54"/>
      <c r="L27" s="47"/>
      <c r="M27" s="47"/>
      <c r="N27" s="47"/>
    </row>
    <row r="28" spans="1:246" ht="25.5" customHeight="1" x14ac:dyDescent="0.15">
      <c r="A28" s="30" t="s">
        <v>209</v>
      </c>
      <c r="B28" s="31" t="s">
        <v>207</v>
      </c>
      <c r="C28" s="31" t="s">
        <v>210</v>
      </c>
      <c r="D28" s="31" t="s">
        <v>183</v>
      </c>
      <c r="E28" s="32" t="s">
        <v>211</v>
      </c>
      <c r="F28" s="55"/>
      <c r="G28" s="55"/>
      <c r="H28" s="55"/>
      <c r="I28" s="55"/>
      <c r="J28" s="55"/>
      <c r="K28" s="55"/>
      <c r="L28" s="47"/>
      <c r="M28" s="47"/>
      <c r="N28" s="47"/>
    </row>
    <row r="29" spans="1:246" ht="12.75" customHeight="1" x14ac:dyDescent="0.15">
      <c r="A29" s="30"/>
      <c r="B29" s="31"/>
      <c r="C29" s="31"/>
      <c r="D29" s="31"/>
      <c r="E29" s="18" t="s">
        <v>188</v>
      </c>
      <c r="F29" s="54"/>
      <c r="G29" s="54"/>
      <c r="H29" s="54"/>
      <c r="I29" s="54"/>
      <c r="J29" s="54"/>
      <c r="K29" s="54"/>
      <c r="L29" s="47"/>
      <c r="M29" s="47"/>
      <c r="N29" s="47"/>
    </row>
    <row r="30" spans="1:246" ht="25.5" customHeight="1" x14ac:dyDescent="0.15">
      <c r="A30" s="30" t="s">
        <v>212</v>
      </c>
      <c r="B30" s="31" t="s">
        <v>207</v>
      </c>
      <c r="C30" s="31" t="s">
        <v>210</v>
      </c>
      <c r="D30" s="31" t="s">
        <v>186</v>
      </c>
      <c r="E30" s="20" t="s">
        <v>211</v>
      </c>
      <c r="F30" s="56"/>
      <c r="G30" s="56"/>
      <c r="H30" s="56"/>
      <c r="I30" s="56"/>
      <c r="J30" s="56"/>
      <c r="K30" s="56"/>
      <c r="L30" s="47"/>
      <c r="M30" s="47"/>
      <c r="N30" s="47"/>
    </row>
    <row r="31" spans="1:246" ht="30" customHeight="1" x14ac:dyDescent="0.15">
      <c r="A31" s="30" t="s">
        <v>213</v>
      </c>
      <c r="B31" s="31" t="s">
        <v>207</v>
      </c>
      <c r="C31" s="31" t="s">
        <v>199</v>
      </c>
      <c r="D31" s="31" t="s">
        <v>183</v>
      </c>
      <c r="E31" s="32" t="s">
        <v>214</v>
      </c>
      <c r="F31" s="55"/>
      <c r="G31" s="55"/>
      <c r="H31" s="55"/>
      <c r="I31" s="55"/>
      <c r="J31" s="55"/>
      <c r="K31" s="55"/>
      <c r="L31" s="47"/>
      <c r="M31" s="47"/>
      <c r="N31" s="47"/>
    </row>
    <row r="32" spans="1:246" ht="12.75" customHeight="1" x14ac:dyDescent="0.15">
      <c r="A32" s="30"/>
      <c r="B32" s="31"/>
      <c r="C32" s="31"/>
      <c r="D32" s="31"/>
      <c r="E32" s="18" t="s">
        <v>188</v>
      </c>
      <c r="F32" s="54"/>
      <c r="G32" s="54"/>
      <c r="H32" s="54"/>
      <c r="I32" s="54"/>
      <c r="J32" s="54"/>
      <c r="K32" s="54"/>
      <c r="L32" s="47"/>
      <c r="M32" s="47"/>
      <c r="N32" s="47"/>
    </row>
    <row r="33" spans="1:14" ht="20.25" customHeight="1" x14ac:dyDescent="0.15">
      <c r="A33" s="30" t="s">
        <v>215</v>
      </c>
      <c r="B33" s="31" t="s">
        <v>207</v>
      </c>
      <c r="C33" s="31" t="s">
        <v>199</v>
      </c>
      <c r="D33" s="31" t="s">
        <v>186</v>
      </c>
      <c r="E33" s="20" t="s">
        <v>214</v>
      </c>
      <c r="F33" s="56"/>
      <c r="G33" s="56"/>
      <c r="H33" s="56"/>
      <c r="I33" s="56"/>
      <c r="J33" s="56"/>
      <c r="K33" s="56"/>
      <c r="L33" s="45"/>
      <c r="M33" s="45"/>
      <c r="N33" s="45"/>
    </row>
    <row r="34" spans="1:14" ht="24" customHeight="1" x14ac:dyDescent="0.15">
      <c r="A34" s="30" t="s">
        <v>216</v>
      </c>
      <c r="B34" s="31" t="s">
        <v>217</v>
      </c>
      <c r="C34" s="31" t="s">
        <v>183</v>
      </c>
      <c r="D34" s="31" t="s">
        <v>183</v>
      </c>
      <c r="E34" s="32" t="s">
        <v>218</v>
      </c>
      <c r="F34" s="55">
        <f>G34+H34</f>
        <v>344501.8</v>
      </c>
      <c r="G34" s="55">
        <v>61659</v>
      </c>
      <c r="H34" s="55">
        <v>282842.8</v>
      </c>
      <c r="I34" s="55">
        <v>296106.2</v>
      </c>
      <c r="J34" s="55">
        <f>J39+J45</f>
        <v>67549.399999999994</v>
      </c>
      <c r="K34" s="55">
        <v>228556.79999999999</v>
      </c>
      <c r="L34" s="55">
        <v>111298.6</v>
      </c>
      <c r="M34" s="55">
        <f>M39+M45</f>
        <v>75790.3</v>
      </c>
      <c r="N34" s="55">
        <v>228556.79999999999</v>
      </c>
    </row>
    <row r="35" spans="1:14" ht="12.75" customHeight="1" x14ac:dyDescent="0.15">
      <c r="A35" s="30"/>
      <c r="B35" s="31"/>
      <c r="C35" s="31"/>
      <c r="D35" s="31"/>
      <c r="E35" s="18" t="s">
        <v>3</v>
      </c>
      <c r="F35" s="54"/>
      <c r="G35" s="54"/>
      <c r="H35" s="54"/>
      <c r="I35" s="54"/>
      <c r="J35" s="54"/>
      <c r="K35" s="54"/>
      <c r="L35" s="47"/>
      <c r="M35" s="47"/>
      <c r="N35" s="47"/>
    </row>
    <row r="36" spans="1:14" ht="33.75" customHeight="1" x14ac:dyDescent="0.15">
      <c r="A36" s="30" t="s">
        <v>219</v>
      </c>
      <c r="B36" s="31" t="s">
        <v>217</v>
      </c>
      <c r="C36" s="31" t="s">
        <v>186</v>
      </c>
      <c r="D36" s="31" t="s">
        <v>183</v>
      </c>
      <c r="E36" s="32" t="s">
        <v>220</v>
      </c>
      <c r="F36" s="55"/>
      <c r="G36" s="55"/>
      <c r="H36" s="55"/>
      <c r="I36" s="55"/>
      <c r="J36" s="55"/>
      <c r="K36" s="55"/>
      <c r="L36" s="47"/>
      <c r="M36" s="47"/>
      <c r="N36" s="47"/>
    </row>
    <row r="37" spans="1:14" ht="12.75" customHeight="1" x14ac:dyDescent="0.15">
      <c r="A37" s="30"/>
      <c r="B37" s="31"/>
      <c r="C37" s="31"/>
      <c r="D37" s="31"/>
      <c r="E37" s="18" t="s">
        <v>188</v>
      </c>
      <c r="F37" s="54"/>
      <c r="G37" s="54"/>
      <c r="H37" s="54"/>
      <c r="I37" s="54"/>
      <c r="J37" s="54"/>
      <c r="K37" s="54"/>
      <c r="L37" s="45"/>
      <c r="M37" s="45"/>
      <c r="N37" s="45"/>
    </row>
    <row r="38" spans="1:14" ht="27.75" customHeight="1" x14ac:dyDescent="0.15">
      <c r="A38" s="30" t="s">
        <v>221</v>
      </c>
      <c r="B38" s="31" t="s">
        <v>217</v>
      </c>
      <c r="C38" s="31" t="s">
        <v>186</v>
      </c>
      <c r="D38" s="31" t="s">
        <v>186</v>
      </c>
      <c r="E38" s="20" t="s">
        <v>222</v>
      </c>
      <c r="F38" s="56"/>
      <c r="G38" s="56"/>
      <c r="H38" s="56"/>
      <c r="I38" s="56"/>
      <c r="J38" s="56"/>
      <c r="K38" s="56"/>
      <c r="L38" s="47"/>
      <c r="M38" s="47"/>
      <c r="N38" s="47"/>
    </row>
    <row r="39" spans="1:14" ht="30" customHeight="1" x14ac:dyDescent="0.15">
      <c r="A39" s="30" t="s">
        <v>223</v>
      </c>
      <c r="B39" s="31" t="s">
        <v>217</v>
      </c>
      <c r="C39" s="31" t="s">
        <v>210</v>
      </c>
      <c r="D39" s="31" t="s">
        <v>183</v>
      </c>
      <c r="E39" s="32" t="s">
        <v>224</v>
      </c>
      <c r="F39" s="55">
        <f>G39+H39</f>
        <v>38839.4</v>
      </c>
      <c r="G39" s="55">
        <v>31878.400000000001</v>
      </c>
      <c r="H39" s="55">
        <v>6961</v>
      </c>
      <c r="I39" s="55">
        <v>37182.6</v>
      </c>
      <c r="J39" s="55">
        <v>37182.6</v>
      </c>
      <c r="K39" s="55"/>
      <c r="L39" s="49">
        <v>45423.5</v>
      </c>
      <c r="M39" s="49">
        <v>45423.5</v>
      </c>
      <c r="N39" s="47"/>
    </row>
    <row r="40" spans="1:14" ht="12.75" customHeight="1" x14ac:dyDescent="0.15">
      <c r="A40" s="30"/>
      <c r="B40" s="31"/>
      <c r="C40" s="31"/>
      <c r="D40" s="31"/>
      <c r="E40" s="18" t="s">
        <v>188</v>
      </c>
      <c r="F40" s="54"/>
      <c r="G40" s="54"/>
      <c r="H40" s="54"/>
      <c r="I40" s="54"/>
      <c r="J40" s="54"/>
      <c r="K40" s="54"/>
      <c r="L40" s="47"/>
      <c r="M40" s="47"/>
      <c r="N40" s="47"/>
    </row>
    <row r="41" spans="1:14" ht="12.75" customHeight="1" x14ac:dyDescent="0.15">
      <c r="A41" s="30" t="s">
        <v>225</v>
      </c>
      <c r="B41" s="31" t="s">
        <v>217</v>
      </c>
      <c r="C41" s="31" t="s">
        <v>210</v>
      </c>
      <c r="D41" s="31" t="s">
        <v>226</v>
      </c>
      <c r="E41" s="20" t="s">
        <v>227</v>
      </c>
      <c r="F41" s="55">
        <f>G41+H41</f>
        <v>38839.4</v>
      </c>
      <c r="G41" s="55">
        <v>31878.400000000001</v>
      </c>
      <c r="H41" s="55">
        <v>6961</v>
      </c>
      <c r="I41" s="55">
        <v>37182.6</v>
      </c>
      <c r="J41" s="55">
        <v>37182.6</v>
      </c>
      <c r="K41" s="56"/>
      <c r="L41" s="49">
        <v>73598.600000000006</v>
      </c>
      <c r="M41" s="49">
        <v>45423.5</v>
      </c>
      <c r="N41" s="45"/>
    </row>
    <row r="42" spans="1:14" ht="23.25" customHeight="1" x14ac:dyDescent="0.15">
      <c r="A42" s="30" t="s">
        <v>228</v>
      </c>
      <c r="B42" s="31" t="s">
        <v>217</v>
      </c>
      <c r="C42" s="31" t="s">
        <v>192</v>
      </c>
      <c r="D42" s="31" t="s">
        <v>183</v>
      </c>
      <c r="E42" s="32" t="s">
        <v>229</v>
      </c>
      <c r="F42" s="56">
        <v>3262.4</v>
      </c>
      <c r="G42" s="56"/>
      <c r="H42" s="56">
        <v>3262.4</v>
      </c>
      <c r="I42" s="55"/>
      <c r="J42" s="55"/>
      <c r="K42" s="55"/>
      <c r="L42" s="47"/>
      <c r="M42" s="47"/>
      <c r="N42" s="47"/>
    </row>
    <row r="43" spans="1:14" ht="12.75" customHeight="1" x14ac:dyDescent="0.15">
      <c r="A43" s="30"/>
      <c r="B43" s="31"/>
      <c r="C43" s="31"/>
      <c r="D43" s="31"/>
      <c r="E43" s="18" t="s">
        <v>188</v>
      </c>
      <c r="F43" s="54"/>
      <c r="G43" s="54"/>
      <c r="H43" s="54"/>
      <c r="I43" s="54"/>
      <c r="J43" s="54"/>
      <c r="K43" s="54"/>
      <c r="L43" s="45"/>
      <c r="M43" s="45"/>
      <c r="N43" s="45"/>
    </row>
    <row r="44" spans="1:14" ht="12.75" customHeight="1" x14ac:dyDescent="0.15">
      <c r="A44" s="30" t="s">
        <v>230</v>
      </c>
      <c r="B44" s="31" t="s">
        <v>217</v>
      </c>
      <c r="C44" s="31" t="s">
        <v>192</v>
      </c>
      <c r="D44" s="31" t="s">
        <v>199</v>
      </c>
      <c r="E44" s="20" t="s">
        <v>231</v>
      </c>
      <c r="F44" s="56">
        <v>3262.4</v>
      </c>
      <c r="G44" s="56"/>
      <c r="H44" s="56">
        <v>3262.4</v>
      </c>
      <c r="I44" s="56"/>
      <c r="J44" s="56"/>
      <c r="K44" s="56"/>
      <c r="L44" s="47"/>
      <c r="M44" s="47"/>
      <c r="N44" s="47"/>
    </row>
    <row r="45" spans="1:14" ht="24" customHeight="1" x14ac:dyDescent="0.15">
      <c r="A45" s="30" t="s">
        <v>232</v>
      </c>
      <c r="B45" s="31" t="s">
        <v>217</v>
      </c>
      <c r="C45" s="31" t="s">
        <v>199</v>
      </c>
      <c r="D45" s="31" t="s">
        <v>183</v>
      </c>
      <c r="E45" s="32" t="s">
        <v>233</v>
      </c>
      <c r="F45" s="56">
        <f>G45+H45</f>
        <v>424324.19999999995</v>
      </c>
      <c r="G45" s="56">
        <v>29780.6</v>
      </c>
      <c r="H45" s="56">
        <v>394543.6</v>
      </c>
      <c r="I45" s="56">
        <v>258923.6</v>
      </c>
      <c r="J45" s="56">
        <v>30366.799999999999</v>
      </c>
      <c r="K45" s="56">
        <v>228556.79999999999</v>
      </c>
      <c r="L45" s="45">
        <v>37700</v>
      </c>
      <c r="M45" s="45">
        <v>30366.799999999999</v>
      </c>
      <c r="N45" s="45">
        <v>228556.79999999999</v>
      </c>
    </row>
    <row r="46" spans="1:14" ht="12.75" customHeight="1" x14ac:dyDescent="0.15">
      <c r="A46" s="30"/>
      <c r="B46" s="31"/>
      <c r="C46" s="31"/>
      <c r="D46" s="31"/>
      <c r="E46" s="18" t="s">
        <v>188</v>
      </c>
      <c r="F46" s="54"/>
      <c r="G46" s="54"/>
      <c r="H46" s="54"/>
      <c r="I46" s="54"/>
      <c r="J46" s="54"/>
      <c r="K46" s="54"/>
      <c r="L46" s="45"/>
      <c r="M46" s="45"/>
      <c r="N46" s="45"/>
    </row>
    <row r="47" spans="1:14" ht="12.75" customHeight="1" x14ac:dyDescent="0.15">
      <c r="A47" s="30" t="s">
        <v>234</v>
      </c>
      <c r="B47" s="31" t="s">
        <v>217</v>
      </c>
      <c r="C47" s="31" t="s">
        <v>199</v>
      </c>
      <c r="D47" s="31" t="s">
        <v>186</v>
      </c>
      <c r="E47" s="20" t="s">
        <v>235</v>
      </c>
      <c r="F47" s="56">
        <f>G47+H47</f>
        <v>424324.19999999995</v>
      </c>
      <c r="G47" s="56">
        <v>29780.6</v>
      </c>
      <c r="H47" s="56">
        <v>394543.6</v>
      </c>
      <c r="I47" s="56">
        <v>258923.6</v>
      </c>
      <c r="J47" s="56">
        <v>30366.799999999999</v>
      </c>
      <c r="K47" s="56">
        <v>228556.79999999999</v>
      </c>
      <c r="L47" s="56">
        <v>37700</v>
      </c>
      <c r="M47" s="56">
        <v>30366.799999999999</v>
      </c>
      <c r="N47" s="56">
        <v>228556.79999999999</v>
      </c>
    </row>
    <row r="48" spans="1:14" ht="12.75" customHeight="1" x14ac:dyDescent="0.15">
      <c r="A48" s="30" t="s">
        <v>236</v>
      </c>
      <c r="B48" s="31" t="s">
        <v>217</v>
      </c>
      <c r="C48" s="31" t="s">
        <v>199</v>
      </c>
      <c r="D48" s="31" t="s">
        <v>199</v>
      </c>
      <c r="E48" s="20" t="s">
        <v>237</v>
      </c>
      <c r="F48" s="56"/>
      <c r="G48" s="56"/>
      <c r="H48" s="56"/>
      <c r="I48" s="56"/>
      <c r="J48" s="56"/>
      <c r="K48" s="56"/>
      <c r="L48" s="47"/>
      <c r="M48" s="47"/>
      <c r="N48" s="47"/>
    </row>
    <row r="49" spans="1:246" ht="26.25" customHeight="1" x14ac:dyDescent="0.15">
      <c r="A49" s="30" t="s">
        <v>238</v>
      </c>
      <c r="B49" s="31" t="s">
        <v>217</v>
      </c>
      <c r="C49" s="31" t="s">
        <v>239</v>
      </c>
      <c r="D49" s="31" t="s">
        <v>183</v>
      </c>
      <c r="E49" s="32" t="s">
        <v>240</v>
      </c>
      <c r="F49" s="55"/>
      <c r="G49" s="55"/>
      <c r="H49" s="55"/>
      <c r="I49" s="55"/>
      <c r="J49" s="55"/>
      <c r="K49" s="55"/>
      <c r="L49" s="45"/>
      <c r="M49" s="45"/>
      <c r="N49" s="45"/>
    </row>
    <row r="50" spans="1:246" ht="12.75" customHeight="1" x14ac:dyDescent="0.15">
      <c r="A50" s="30"/>
      <c r="B50" s="31"/>
      <c r="C50" s="31"/>
      <c r="D50" s="31"/>
      <c r="E50" s="18" t="s">
        <v>188</v>
      </c>
      <c r="F50" s="54"/>
      <c r="G50" s="54"/>
      <c r="H50" s="54"/>
      <c r="I50" s="54"/>
      <c r="J50" s="54"/>
      <c r="K50" s="54"/>
      <c r="L50" s="47"/>
      <c r="M50" s="47"/>
      <c r="N50" s="47"/>
    </row>
    <row r="51" spans="1:246" ht="12.75" customHeight="1" x14ac:dyDescent="0.15">
      <c r="A51" s="30" t="s">
        <v>241</v>
      </c>
      <c r="B51" s="31" t="s">
        <v>217</v>
      </c>
      <c r="C51" s="31" t="s">
        <v>239</v>
      </c>
      <c r="D51" s="31" t="s">
        <v>192</v>
      </c>
      <c r="E51" s="18" t="s">
        <v>242</v>
      </c>
      <c r="F51" s="54"/>
      <c r="G51" s="54"/>
      <c r="H51" s="54"/>
      <c r="I51" s="54"/>
      <c r="J51" s="54"/>
      <c r="K51" s="54"/>
      <c r="L51" s="47"/>
      <c r="M51" s="47"/>
      <c r="N51" s="47"/>
    </row>
    <row r="52" spans="1:246" ht="30.75" customHeight="1" x14ac:dyDescent="0.15">
      <c r="A52" s="30" t="s">
        <v>243</v>
      </c>
      <c r="B52" s="31" t="s">
        <v>217</v>
      </c>
      <c r="C52" s="31" t="s">
        <v>244</v>
      </c>
      <c r="D52" s="31" t="s">
        <v>183</v>
      </c>
      <c r="E52" s="32" t="s">
        <v>245</v>
      </c>
      <c r="F52" s="54">
        <v>-121924.1</v>
      </c>
      <c r="G52" s="55"/>
      <c r="H52" s="54">
        <v>-121924.1</v>
      </c>
      <c r="I52" s="55"/>
      <c r="J52" s="55"/>
      <c r="K52" s="55"/>
      <c r="L52" s="47"/>
      <c r="M52" s="47"/>
      <c r="N52" s="47"/>
    </row>
    <row r="53" spans="1:246" ht="12.75" customHeight="1" x14ac:dyDescent="0.15">
      <c r="A53" s="30"/>
      <c r="B53" s="31"/>
      <c r="C53" s="31"/>
      <c r="D53" s="31"/>
      <c r="E53" s="18" t="s">
        <v>188</v>
      </c>
      <c r="F53" s="54"/>
      <c r="G53" s="54"/>
      <c r="H53" s="54"/>
      <c r="I53" s="54"/>
      <c r="J53" s="54"/>
      <c r="K53" s="54"/>
      <c r="L53" s="45"/>
      <c r="M53" s="45"/>
      <c r="N53" s="45"/>
    </row>
    <row r="54" spans="1:246" ht="12.75" customHeight="1" x14ac:dyDescent="0.15">
      <c r="A54" s="30" t="s">
        <v>246</v>
      </c>
      <c r="B54" s="31" t="s">
        <v>217</v>
      </c>
      <c r="C54" s="31" t="s">
        <v>244</v>
      </c>
      <c r="D54" s="31" t="s">
        <v>186</v>
      </c>
      <c r="E54" s="18" t="s">
        <v>245</v>
      </c>
      <c r="F54" s="54">
        <v>-121924.1</v>
      </c>
      <c r="G54" s="54"/>
      <c r="H54" s="54">
        <v>-121924.1</v>
      </c>
      <c r="I54" s="54"/>
      <c r="J54" s="54"/>
      <c r="K54" s="54"/>
      <c r="L54" s="47"/>
      <c r="M54" s="47"/>
      <c r="N54" s="47"/>
    </row>
    <row r="55" spans="1:246" ht="32.25" customHeight="1" x14ac:dyDescent="0.15">
      <c r="A55" s="30" t="s">
        <v>247</v>
      </c>
      <c r="B55" s="31" t="s">
        <v>248</v>
      </c>
      <c r="C55" s="31" t="s">
        <v>183</v>
      </c>
      <c r="D55" s="31" t="s">
        <v>183</v>
      </c>
      <c r="E55" s="32" t="s">
        <v>249</v>
      </c>
      <c r="F55" s="55">
        <f>G55+H55</f>
        <v>179092.2</v>
      </c>
      <c r="G55" s="55">
        <v>176852.5</v>
      </c>
      <c r="H55" s="55">
        <v>2239.6999999999998</v>
      </c>
      <c r="I55" s="55">
        <f t="shared" ref="I55:N55" si="1">I57</f>
        <v>246197.6</v>
      </c>
      <c r="J55" s="55">
        <f t="shared" si="1"/>
        <v>232961.6</v>
      </c>
      <c r="K55" s="55">
        <f t="shared" si="1"/>
        <v>13236</v>
      </c>
      <c r="L55" s="55">
        <f t="shared" si="1"/>
        <v>296141.2</v>
      </c>
      <c r="M55" s="55">
        <f t="shared" si="1"/>
        <v>232961.6</v>
      </c>
      <c r="N55" s="55">
        <f t="shared" si="1"/>
        <v>13236</v>
      </c>
    </row>
    <row r="56" spans="1:246" ht="12.75" customHeight="1" x14ac:dyDescent="0.15">
      <c r="A56" s="30"/>
      <c r="B56" s="31"/>
      <c r="C56" s="31"/>
      <c r="D56" s="31"/>
      <c r="E56" s="18" t="s">
        <v>3</v>
      </c>
      <c r="F56" s="54"/>
      <c r="G56" s="54"/>
      <c r="H56" s="54"/>
      <c r="I56" s="54"/>
      <c r="J56" s="54"/>
      <c r="K56" s="54"/>
      <c r="L56" s="54"/>
      <c r="M56" s="54"/>
      <c r="N56" s="54"/>
    </row>
    <row r="57" spans="1:246" s="6" customFormat="1" ht="27.75" customHeight="1" x14ac:dyDescent="0.15">
      <c r="A57" s="13" t="s">
        <v>250</v>
      </c>
      <c r="B57" s="11" t="s">
        <v>248</v>
      </c>
      <c r="C57" s="11" t="s">
        <v>186</v>
      </c>
      <c r="D57" s="11" t="s">
        <v>183</v>
      </c>
      <c r="E57" s="33" t="s">
        <v>251</v>
      </c>
      <c r="F57" s="59">
        <f>G57+H57</f>
        <v>177492.2</v>
      </c>
      <c r="G57" s="59">
        <v>175252.5</v>
      </c>
      <c r="H57" s="59">
        <v>2239.6999999999998</v>
      </c>
      <c r="I57" s="54">
        <v>246197.6</v>
      </c>
      <c r="J57" s="54">
        <v>232961.6</v>
      </c>
      <c r="K57" s="54">
        <v>13236</v>
      </c>
      <c r="L57" s="54">
        <v>296141.2</v>
      </c>
      <c r="M57" s="54">
        <v>232961.6</v>
      </c>
      <c r="N57" s="54">
        <v>13236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</row>
    <row r="58" spans="1:246" ht="12.75" customHeight="1" x14ac:dyDescent="0.15">
      <c r="A58" s="30"/>
      <c r="B58" s="31"/>
      <c r="C58" s="31"/>
      <c r="D58" s="31"/>
      <c r="E58" s="18" t="s">
        <v>188</v>
      </c>
      <c r="F58" s="54"/>
      <c r="G58" s="54"/>
      <c r="H58" s="54"/>
      <c r="I58" s="54"/>
      <c r="J58" s="54"/>
      <c r="K58" s="54"/>
      <c r="L58" s="54"/>
      <c r="M58" s="54"/>
      <c r="N58" s="54"/>
    </row>
    <row r="59" spans="1:246" ht="12.75" customHeight="1" x14ac:dyDescent="0.15">
      <c r="A59" s="30" t="s">
        <v>252</v>
      </c>
      <c r="B59" s="31" t="s">
        <v>248</v>
      </c>
      <c r="C59" s="31" t="s">
        <v>186</v>
      </c>
      <c r="D59" s="31" t="s">
        <v>186</v>
      </c>
      <c r="E59" s="18" t="s">
        <v>251</v>
      </c>
      <c r="F59" s="59">
        <f>G59+H59</f>
        <v>177492.2</v>
      </c>
      <c r="G59" s="59">
        <v>175252.5</v>
      </c>
      <c r="H59" s="59">
        <v>2239.6999999999998</v>
      </c>
      <c r="I59" s="54">
        <v>246197.6</v>
      </c>
      <c r="J59" s="54">
        <v>232961.6</v>
      </c>
      <c r="K59" s="54">
        <v>13236</v>
      </c>
      <c r="L59" s="54">
        <v>296141.2</v>
      </c>
      <c r="M59" s="54">
        <v>232961.6</v>
      </c>
      <c r="N59" s="54">
        <v>13236</v>
      </c>
    </row>
    <row r="60" spans="1:246" s="6" customFormat="1" ht="27.75" customHeight="1" x14ac:dyDescent="0.15">
      <c r="A60" s="13" t="s">
        <v>253</v>
      </c>
      <c r="B60" s="11" t="s">
        <v>248</v>
      </c>
      <c r="C60" s="11" t="s">
        <v>210</v>
      </c>
      <c r="D60" s="11" t="s">
        <v>183</v>
      </c>
      <c r="E60" s="33" t="s">
        <v>254</v>
      </c>
      <c r="F60" s="57"/>
      <c r="G60" s="57"/>
      <c r="H60" s="57"/>
      <c r="I60" s="57"/>
      <c r="J60" s="57"/>
      <c r="K60" s="57"/>
      <c r="L60" s="49"/>
      <c r="M60" s="49"/>
      <c r="N60" s="49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</row>
    <row r="61" spans="1:246" ht="12.75" customHeight="1" x14ac:dyDescent="0.15">
      <c r="A61" s="30"/>
      <c r="B61" s="31"/>
      <c r="C61" s="31"/>
      <c r="D61" s="31"/>
      <c r="E61" s="18" t="s">
        <v>188</v>
      </c>
      <c r="F61" s="54"/>
      <c r="G61" s="54"/>
      <c r="H61" s="54"/>
      <c r="I61" s="54"/>
      <c r="J61" s="54"/>
      <c r="K61" s="54"/>
      <c r="L61" s="45"/>
      <c r="M61" s="45"/>
      <c r="N61" s="45"/>
    </row>
    <row r="62" spans="1:246" ht="12.75" customHeight="1" x14ac:dyDescent="0.15">
      <c r="A62" s="30" t="s">
        <v>255</v>
      </c>
      <c r="B62" s="31" t="s">
        <v>248</v>
      </c>
      <c r="C62" s="31" t="s">
        <v>210</v>
      </c>
      <c r="D62" s="31" t="s">
        <v>186</v>
      </c>
      <c r="E62" s="18" t="s">
        <v>254</v>
      </c>
      <c r="F62" s="54">
        <v>1600</v>
      </c>
      <c r="G62" s="54">
        <f>G55-G59</f>
        <v>1600</v>
      </c>
      <c r="H62" s="54"/>
      <c r="I62" s="54"/>
      <c r="J62" s="54"/>
      <c r="K62" s="54"/>
      <c r="L62" s="47"/>
      <c r="M62" s="47"/>
      <c r="N62" s="47"/>
    </row>
    <row r="63" spans="1:246" s="6" customFormat="1" ht="27.75" customHeight="1" x14ac:dyDescent="0.15">
      <c r="A63" s="13" t="s">
        <v>256</v>
      </c>
      <c r="B63" s="11" t="s">
        <v>248</v>
      </c>
      <c r="C63" s="11" t="s">
        <v>192</v>
      </c>
      <c r="D63" s="11" t="s">
        <v>183</v>
      </c>
      <c r="E63" s="33" t="s">
        <v>257</v>
      </c>
      <c r="F63" s="57"/>
      <c r="G63" s="57"/>
      <c r="H63" s="57"/>
      <c r="I63" s="57"/>
      <c r="J63" s="57"/>
      <c r="K63" s="57"/>
      <c r="L63" s="49"/>
      <c r="M63" s="49"/>
      <c r="N63" s="49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</row>
    <row r="64" spans="1:246" ht="12.75" customHeight="1" x14ac:dyDescent="0.15">
      <c r="A64" s="30"/>
      <c r="B64" s="31"/>
      <c r="C64" s="31"/>
      <c r="D64" s="31"/>
      <c r="E64" s="18" t="s">
        <v>188</v>
      </c>
      <c r="F64" s="54"/>
      <c r="G64" s="54"/>
      <c r="H64" s="54"/>
      <c r="I64" s="54"/>
      <c r="J64" s="54"/>
      <c r="K64" s="54"/>
      <c r="L64" s="47"/>
      <c r="M64" s="47"/>
      <c r="N64" s="47"/>
    </row>
    <row r="65" spans="1:246" ht="12.75" customHeight="1" x14ac:dyDescent="0.15">
      <c r="A65" s="30" t="s">
        <v>258</v>
      </c>
      <c r="B65" s="31" t="s">
        <v>248</v>
      </c>
      <c r="C65" s="31" t="s">
        <v>192</v>
      </c>
      <c r="D65" s="31" t="s">
        <v>186</v>
      </c>
      <c r="E65" s="18" t="s">
        <v>259</v>
      </c>
      <c r="F65" s="54"/>
      <c r="G65" s="54"/>
      <c r="H65" s="54"/>
      <c r="I65" s="54"/>
      <c r="J65" s="54"/>
      <c r="K65" s="54"/>
      <c r="L65" s="47"/>
      <c r="M65" s="47"/>
      <c r="N65" s="47"/>
    </row>
    <row r="66" spans="1:246" s="6" customFormat="1" ht="27.75" customHeight="1" x14ac:dyDescent="0.15">
      <c r="A66" s="13" t="s">
        <v>260</v>
      </c>
      <c r="B66" s="11" t="s">
        <v>248</v>
      </c>
      <c r="C66" s="11" t="s">
        <v>203</v>
      </c>
      <c r="D66" s="11" t="s">
        <v>183</v>
      </c>
      <c r="E66" s="33" t="s">
        <v>261</v>
      </c>
      <c r="F66" s="57"/>
      <c r="G66" s="57"/>
      <c r="H66" s="57"/>
      <c r="I66" s="57"/>
      <c r="J66" s="57"/>
      <c r="K66" s="57"/>
      <c r="L66" s="49"/>
      <c r="M66" s="49"/>
      <c r="N66" s="49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</row>
    <row r="67" spans="1:246" ht="12.75" customHeight="1" x14ac:dyDescent="0.15">
      <c r="A67" s="30"/>
      <c r="B67" s="31"/>
      <c r="C67" s="31"/>
      <c r="D67" s="31"/>
      <c r="E67" s="18" t="s">
        <v>188</v>
      </c>
      <c r="F67" s="54"/>
      <c r="G67" s="54"/>
      <c r="H67" s="54"/>
      <c r="I67" s="54"/>
      <c r="J67" s="54"/>
      <c r="K67" s="54"/>
      <c r="L67" s="47"/>
      <c r="M67" s="47"/>
      <c r="N67" s="47"/>
    </row>
    <row r="68" spans="1:246" ht="12.75" customHeight="1" x14ac:dyDescent="0.15">
      <c r="A68" s="30" t="s">
        <v>262</v>
      </c>
      <c r="B68" s="31" t="s">
        <v>248</v>
      </c>
      <c r="C68" s="31" t="s">
        <v>203</v>
      </c>
      <c r="D68" s="31" t="s">
        <v>186</v>
      </c>
      <c r="E68" s="18" t="s">
        <v>261</v>
      </c>
      <c r="F68" s="54"/>
      <c r="G68" s="54"/>
      <c r="H68" s="54"/>
      <c r="I68" s="54"/>
      <c r="J68" s="54"/>
      <c r="K68" s="54"/>
      <c r="L68" s="47"/>
      <c r="M68" s="47"/>
      <c r="N68" s="47"/>
    </row>
    <row r="69" spans="1:246" ht="31.5" customHeight="1" x14ac:dyDescent="0.15">
      <c r="A69" s="30" t="s">
        <v>263</v>
      </c>
      <c r="B69" s="31" t="s">
        <v>264</v>
      </c>
      <c r="C69" s="31" t="s">
        <v>183</v>
      </c>
      <c r="D69" s="31" t="s">
        <v>183</v>
      </c>
      <c r="E69" s="32" t="s">
        <v>265</v>
      </c>
      <c r="F69" s="55">
        <f>G69+H69</f>
        <v>217711.2</v>
      </c>
      <c r="G69" s="55">
        <v>108374.3</v>
      </c>
      <c r="H69" s="55">
        <v>109336.9</v>
      </c>
      <c r="I69" s="55">
        <v>173145.5</v>
      </c>
      <c r="J69" s="55">
        <v>141180.5</v>
      </c>
      <c r="K69" s="55">
        <v>31965</v>
      </c>
      <c r="L69" s="55">
        <v>140279</v>
      </c>
      <c r="M69" s="55">
        <v>142180.5</v>
      </c>
      <c r="N69" s="55">
        <v>31965</v>
      </c>
    </row>
    <row r="70" spans="1:246" ht="12.75" customHeight="1" x14ac:dyDescent="0.15">
      <c r="A70" s="30"/>
      <c r="B70" s="31"/>
      <c r="C70" s="31"/>
      <c r="D70" s="31"/>
      <c r="E70" s="18" t="s">
        <v>3</v>
      </c>
      <c r="F70" s="54"/>
      <c r="G70" s="54"/>
      <c r="H70" s="54"/>
      <c r="I70" s="54"/>
      <c r="J70" s="54"/>
      <c r="K70" s="54"/>
      <c r="L70" s="47"/>
      <c r="M70" s="47"/>
      <c r="N70" s="47"/>
    </row>
    <row r="71" spans="1:246" s="6" customFormat="1" ht="27.75" customHeight="1" x14ac:dyDescent="0.15">
      <c r="A71" s="13" t="s">
        <v>266</v>
      </c>
      <c r="B71" s="11" t="s">
        <v>264</v>
      </c>
      <c r="C71" s="11" t="s">
        <v>186</v>
      </c>
      <c r="D71" s="11" t="s">
        <v>183</v>
      </c>
      <c r="E71" s="33" t="s">
        <v>267</v>
      </c>
      <c r="F71" s="57"/>
      <c r="G71" s="57"/>
      <c r="H71" s="57"/>
      <c r="I71" s="57"/>
      <c r="J71" s="57"/>
      <c r="K71" s="57"/>
      <c r="L71" s="49"/>
      <c r="M71" s="49"/>
      <c r="N71" s="49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</row>
    <row r="72" spans="1:246" ht="12.75" customHeight="1" x14ac:dyDescent="0.15">
      <c r="A72" s="30"/>
      <c r="B72" s="31"/>
      <c r="C72" s="31"/>
      <c r="D72" s="31"/>
      <c r="E72" s="18" t="s">
        <v>188</v>
      </c>
      <c r="F72" s="54"/>
      <c r="G72" s="54"/>
      <c r="H72" s="54"/>
      <c r="I72" s="54"/>
      <c r="J72" s="54"/>
      <c r="K72" s="54"/>
      <c r="L72" s="47"/>
      <c r="M72" s="47"/>
      <c r="N72" s="47"/>
    </row>
    <row r="73" spans="1:246" ht="12.75" customHeight="1" x14ac:dyDescent="0.15">
      <c r="A73" s="30" t="s">
        <v>268</v>
      </c>
      <c r="B73" s="31" t="s">
        <v>264</v>
      </c>
      <c r="C73" s="31" t="s">
        <v>186</v>
      </c>
      <c r="D73" s="31" t="s">
        <v>186</v>
      </c>
      <c r="E73" s="18" t="s">
        <v>267</v>
      </c>
      <c r="F73" s="54">
        <v>150</v>
      </c>
      <c r="G73" s="54"/>
      <c r="H73" s="54">
        <v>150</v>
      </c>
      <c r="I73" s="54"/>
      <c r="J73" s="54"/>
      <c r="K73" s="54"/>
      <c r="L73" s="47"/>
      <c r="M73" s="47"/>
      <c r="N73" s="47"/>
    </row>
    <row r="74" spans="1:246" s="6" customFormat="1" ht="26.25" customHeight="1" x14ac:dyDescent="0.15">
      <c r="A74" s="13" t="s">
        <v>269</v>
      </c>
      <c r="B74" s="11" t="s">
        <v>264</v>
      </c>
      <c r="C74" s="11" t="s">
        <v>226</v>
      </c>
      <c r="D74" s="11" t="s">
        <v>183</v>
      </c>
      <c r="E74" s="33" t="s">
        <v>270</v>
      </c>
      <c r="F74" s="57">
        <v>49520.4</v>
      </c>
      <c r="G74" s="57">
        <v>49520.4</v>
      </c>
      <c r="H74" s="57"/>
      <c r="I74" s="57">
        <v>53620.5</v>
      </c>
      <c r="J74" s="57">
        <v>53620.5</v>
      </c>
      <c r="K74" s="57"/>
      <c r="L74" s="57">
        <v>63159</v>
      </c>
      <c r="M74" s="57">
        <v>53620.5</v>
      </c>
      <c r="N74" s="4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</row>
    <row r="75" spans="1:246" ht="12.75" customHeight="1" x14ac:dyDescent="0.15">
      <c r="A75" s="30"/>
      <c r="B75" s="31"/>
      <c r="C75" s="31"/>
      <c r="D75" s="31"/>
      <c r="E75" s="18" t="s">
        <v>188</v>
      </c>
      <c r="F75" s="54"/>
      <c r="G75" s="54"/>
      <c r="H75" s="54"/>
      <c r="I75" s="54"/>
      <c r="J75" s="54"/>
      <c r="K75" s="54"/>
      <c r="L75" s="47"/>
      <c r="M75" s="47"/>
      <c r="N75" s="47"/>
    </row>
    <row r="76" spans="1:246" ht="12.75" customHeight="1" x14ac:dyDescent="0.15">
      <c r="A76" s="30" t="s">
        <v>271</v>
      </c>
      <c r="B76" s="31" t="s">
        <v>264</v>
      </c>
      <c r="C76" s="31" t="s">
        <v>226</v>
      </c>
      <c r="D76" s="31" t="s">
        <v>186</v>
      </c>
      <c r="E76" s="18" t="s">
        <v>270</v>
      </c>
      <c r="F76" s="54">
        <v>49520.4</v>
      </c>
      <c r="G76" s="54">
        <v>49520.4</v>
      </c>
      <c r="H76" s="54"/>
      <c r="I76" s="54">
        <v>53620.5</v>
      </c>
      <c r="J76" s="54">
        <v>53620.5</v>
      </c>
      <c r="K76" s="54"/>
      <c r="L76" s="54">
        <v>63159</v>
      </c>
      <c r="M76" s="54">
        <v>53620.5</v>
      </c>
      <c r="N76" s="47"/>
    </row>
    <row r="77" spans="1:246" s="6" customFormat="1" ht="41.25" customHeight="1" x14ac:dyDescent="0.15">
      <c r="A77" s="13" t="s">
        <v>272</v>
      </c>
      <c r="B77" s="11" t="s">
        <v>264</v>
      </c>
      <c r="C77" s="11" t="s">
        <v>199</v>
      </c>
      <c r="D77" s="11" t="s">
        <v>183</v>
      </c>
      <c r="E77" s="33" t="s">
        <v>273</v>
      </c>
      <c r="F77" s="57"/>
      <c r="G77" s="57"/>
      <c r="H77" s="57"/>
      <c r="I77" s="57"/>
      <c r="J77" s="57"/>
      <c r="K77" s="57"/>
      <c r="L77" s="49"/>
      <c r="M77" s="49"/>
      <c r="N77" s="49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</row>
    <row r="78" spans="1:246" ht="12.75" customHeight="1" x14ac:dyDescent="0.15">
      <c r="A78" s="30"/>
      <c r="B78" s="31"/>
      <c r="C78" s="31"/>
      <c r="D78" s="31"/>
      <c r="E78" s="18" t="s">
        <v>188</v>
      </c>
      <c r="F78" s="54"/>
      <c r="G78" s="54"/>
      <c r="H78" s="54"/>
      <c r="I78" s="54"/>
      <c r="J78" s="54"/>
      <c r="K78" s="54"/>
      <c r="L78" s="47"/>
      <c r="M78" s="47"/>
      <c r="N78" s="47"/>
    </row>
    <row r="79" spans="1:246" ht="12.75" customHeight="1" x14ac:dyDescent="0.15">
      <c r="A79" s="30" t="s">
        <v>274</v>
      </c>
      <c r="B79" s="31" t="s">
        <v>264</v>
      </c>
      <c r="C79" s="31" t="s">
        <v>199</v>
      </c>
      <c r="D79" s="31" t="s">
        <v>186</v>
      </c>
      <c r="E79" s="18" t="s">
        <v>273</v>
      </c>
      <c r="F79" s="54"/>
      <c r="G79" s="54"/>
      <c r="H79" s="54"/>
      <c r="I79" s="54"/>
      <c r="J79" s="54"/>
      <c r="K79" s="54"/>
      <c r="L79" s="47"/>
      <c r="M79" s="47"/>
      <c r="N79" s="47"/>
    </row>
    <row r="80" spans="1:246" s="6" customFormat="1" ht="28.5" customHeight="1" x14ac:dyDescent="0.15">
      <c r="A80" s="13" t="s">
        <v>275</v>
      </c>
      <c r="B80" s="11" t="s">
        <v>264</v>
      </c>
      <c r="C80" s="11" t="s">
        <v>203</v>
      </c>
      <c r="D80" s="11" t="s">
        <v>183</v>
      </c>
      <c r="E80" s="33" t="s">
        <v>276</v>
      </c>
      <c r="F80" s="57"/>
      <c r="G80" s="57"/>
      <c r="H80" s="57"/>
      <c r="I80" s="57">
        <v>7380</v>
      </c>
      <c r="J80" s="57">
        <v>7380</v>
      </c>
      <c r="K80" s="57"/>
      <c r="L80" s="45">
        <v>7120</v>
      </c>
      <c r="M80" s="45">
        <v>8380</v>
      </c>
      <c r="N80" s="49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</row>
    <row r="81" spans="1:246" ht="12.75" customHeight="1" x14ac:dyDescent="0.15">
      <c r="A81" s="30"/>
      <c r="B81" s="31"/>
      <c r="C81" s="31"/>
      <c r="D81" s="31"/>
      <c r="E81" s="18" t="s">
        <v>188</v>
      </c>
      <c r="F81" s="54"/>
      <c r="G81" s="54"/>
      <c r="H81" s="54"/>
      <c r="I81" s="54"/>
      <c r="J81" s="54"/>
      <c r="K81" s="54"/>
      <c r="L81" s="47"/>
      <c r="M81" s="47"/>
      <c r="N81" s="47"/>
    </row>
    <row r="82" spans="1:246" ht="12.75" customHeight="1" x14ac:dyDescent="0.15">
      <c r="A82" s="30" t="s">
        <v>277</v>
      </c>
      <c r="B82" s="31" t="s">
        <v>264</v>
      </c>
      <c r="C82" s="31" t="s">
        <v>203</v>
      </c>
      <c r="D82" s="31" t="s">
        <v>186</v>
      </c>
      <c r="E82" s="18" t="s">
        <v>276</v>
      </c>
      <c r="F82" s="54"/>
      <c r="G82" s="54"/>
      <c r="H82" s="54"/>
      <c r="I82" s="54">
        <v>7380</v>
      </c>
      <c r="J82" s="54">
        <v>7380</v>
      </c>
      <c r="K82" s="54"/>
      <c r="L82" s="47">
        <v>7120</v>
      </c>
      <c r="M82" s="47">
        <v>8380</v>
      </c>
      <c r="N82" s="47"/>
    </row>
    <row r="83" spans="1:246" ht="12.75" customHeight="1" x14ac:dyDescent="0.15">
      <c r="A83" s="30" t="s">
        <v>278</v>
      </c>
      <c r="B83" s="31" t="s">
        <v>279</v>
      </c>
      <c r="C83" s="31" t="s">
        <v>183</v>
      </c>
      <c r="D83" s="31" t="s">
        <v>183</v>
      </c>
      <c r="E83" s="32" t="s">
        <v>280</v>
      </c>
      <c r="F83" s="55"/>
      <c r="G83" s="55"/>
      <c r="H83" s="55"/>
      <c r="I83" s="55"/>
      <c r="J83" s="55"/>
      <c r="K83" s="55"/>
      <c r="L83" s="47"/>
      <c r="M83" s="47"/>
      <c r="N83" s="47"/>
    </row>
    <row r="84" spans="1:246" ht="12.75" customHeight="1" x14ac:dyDescent="0.15">
      <c r="A84" s="30"/>
      <c r="B84" s="31"/>
      <c r="C84" s="31"/>
      <c r="D84" s="31"/>
      <c r="E84" s="18" t="s">
        <v>3</v>
      </c>
      <c r="F84" s="54"/>
      <c r="G84" s="54"/>
      <c r="H84" s="54"/>
      <c r="I84" s="54"/>
      <c r="J84" s="54"/>
      <c r="K84" s="54"/>
      <c r="L84" s="47"/>
      <c r="M84" s="47"/>
      <c r="N84" s="47"/>
    </row>
    <row r="85" spans="1:246" s="6" customFormat="1" ht="28.5" customHeight="1" x14ac:dyDescent="0.15">
      <c r="A85" s="13" t="s">
        <v>281</v>
      </c>
      <c r="B85" s="11" t="s">
        <v>279</v>
      </c>
      <c r="C85" s="11" t="s">
        <v>186</v>
      </c>
      <c r="D85" s="11" t="s">
        <v>183</v>
      </c>
      <c r="E85" s="33" t="s">
        <v>282</v>
      </c>
      <c r="F85" s="57"/>
      <c r="G85" s="57"/>
      <c r="H85" s="57"/>
      <c r="I85" s="57"/>
      <c r="J85" s="57"/>
      <c r="K85" s="57"/>
      <c r="L85" s="49"/>
      <c r="M85" s="49"/>
      <c r="N85" s="49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</row>
    <row r="86" spans="1:246" ht="12.75" customHeight="1" x14ac:dyDescent="0.15">
      <c r="A86" s="30"/>
      <c r="B86" s="31"/>
      <c r="C86" s="31"/>
      <c r="D86" s="31"/>
      <c r="E86" s="18" t="s">
        <v>188</v>
      </c>
      <c r="F86" s="54"/>
      <c r="G86" s="54"/>
      <c r="H86" s="54"/>
      <c r="I86" s="54"/>
      <c r="J86" s="54"/>
      <c r="K86" s="54"/>
      <c r="L86" s="47"/>
      <c r="M86" s="47"/>
      <c r="N86" s="47"/>
    </row>
    <row r="87" spans="1:246" ht="12.75" customHeight="1" x14ac:dyDescent="0.15">
      <c r="A87" s="30" t="s">
        <v>283</v>
      </c>
      <c r="B87" s="31" t="s">
        <v>279</v>
      </c>
      <c r="C87" s="31" t="s">
        <v>186</v>
      </c>
      <c r="D87" s="31" t="s">
        <v>186</v>
      </c>
      <c r="E87" s="18" t="s">
        <v>284</v>
      </c>
      <c r="F87" s="54"/>
      <c r="G87" s="54"/>
      <c r="H87" s="54"/>
      <c r="I87" s="54"/>
      <c r="J87" s="54"/>
      <c r="K87" s="54"/>
      <c r="L87" s="47"/>
      <c r="M87" s="47"/>
      <c r="N87" s="47"/>
    </row>
    <row r="88" spans="1:246" s="6" customFormat="1" ht="28.5" customHeight="1" x14ac:dyDescent="0.15">
      <c r="A88" s="13" t="s">
        <v>285</v>
      </c>
      <c r="B88" s="11" t="s">
        <v>279</v>
      </c>
      <c r="C88" s="11" t="s">
        <v>203</v>
      </c>
      <c r="D88" s="11" t="s">
        <v>183</v>
      </c>
      <c r="E88" s="33" t="s">
        <v>286</v>
      </c>
      <c r="F88" s="57"/>
      <c r="G88" s="57"/>
      <c r="H88" s="57"/>
      <c r="I88" s="57"/>
      <c r="J88" s="57"/>
      <c r="K88" s="57"/>
      <c r="L88" s="49"/>
      <c r="M88" s="49"/>
      <c r="N88" s="49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</row>
    <row r="89" spans="1:246" ht="12.75" customHeight="1" x14ac:dyDescent="0.15">
      <c r="A89" s="30"/>
      <c r="B89" s="31"/>
      <c r="C89" s="31"/>
      <c r="D89" s="31"/>
      <c r="E89" s="18" t="s">
        <v>188</v>
      </c>
      <c r="F89" s="54"/>
      <c r="G89" s="54"/>
      <c r="H89" s="54"/>
      <c r="I89" s="54"/>
      <c r="J89" s="54"/>
      <c r="K89" s="54"/>
      <c r="L89" s="47"/>
      <c r="M89" s="47"/>
      <c r="N89" s="47"/>
    </row>
    <row r="90" spans="1:246" ht="12.75" customHeight="1" x14ac:dyDescent="0.15">
      <c r="A90" s="30" t="s">
        <v>287</v>
      </c>
      <c r="B90" s="31" t="s">
        <v>279</v>
      </c>
      <c r="C90" s="31" t="s">
        <v>203</v>
      </c>
      <c r="D90" s="31" t="s">
        <v>186</v>
      </c>
      <c r="E90" s="18" t="s">
        <v>288</v>
      </c>
      <c r="F90" s="54"/>
      <c r="G90" s="54"/>
      <c r="H90" s="54"/>
      <c r="I90" s="54"/>
      <c r="J90" s="54"/>
      <c r="K90" s="54"/>
      <c r="L90" s="47"/>
      <c r="M90" s="47"/>
      <c r="N90" s="47"/>
    </row>
    <row r="91" spans="1:246" ht="12.75" customHeight="1" x14ac:dyDescent="0.15">
      <c r="A91" s="30" t="s">
        <v>289</v>
      </c>
      <c r="B91" s="31" t="s">
        <v>290</v>
      </c>
      <c r="C91" s="31" t="s">
        <v>183</v>
      </c>
      <c r="D91" s="31" t="s">
        <v>183</v>
      </c>
      <c r="E91" s="32" t="s">
        <v>291</v>
      </c>
      <c r="F91" s="55">
        <f>G91+H91</f>
        <v>100587</v>
      </c>
      <c r="G91" s="55">
        <v>93487</v>
      </c>
      <c r="H91" s="55">
        <v>7100</v>
      </c>
      <c r="I91" s="55">
        <v>94583.3</v>
      </c>
      <c r="J91" s="55">
        <v>94583.3</v>
      </c>
      <c r="K91" s="55"/>
      <c r="L91" s="63">
        <f>L93+L94+L95+L96</f>
        <v>120040.2</v>
      </c>
      <c r="M91" s="63">
        <f>M93+M94+M95+M96</f>
        <v>104995</v>
      </c>
      <c r="N91" s="47"/>
    </row>
    <row r="92" spans="1:246" ht="12.75" customHeight="1" x14ac:dyDescent="0.15">
      <c r="A92" s="30"/>
      <c r="B92" s="31"/>
      <c r="C92" s="31"/>
      <c r="D92" s="31"/>
      <c r="E92" s="18" t="s">
        <v>3</v>
      </c>
      <c r="F92" s="54"/>
      <c r="G92" s="54"/>
      <c r="H92" s="54"/>
      <c r="I92" s="54"/>
      <c r="J92" s="54"/>
      <c r="K92" s="54"/>
      <c r="L92" s="65"/>
      <c r="M92" s="65"/>
      <c r="N92" s="47"/>
    </row>
    <row r="93" spans="1:246" s="6" customFormat="1" ht="28.5" customHeight="1" x14ac:dyDescent="0.15">
      <c r="A93" s="13" t="s">
        <v>292</v>
      </c>
      <c r="B93" s="11" t="s">
        <v>290</v>
      </c>
      <c r="C93" s="11" t="s">
        <v>186</v>
      </c>
      <c r="D93" s="11" t="s">
        <v>183</v>
      </c>
      <c r="E93" s="33" t="s">
        <v>293</v>
      </c>
      <c r="F93" s="57"/>
      <c r="G93" s="57"/>
      <c r="H93" s="57"/>
      <c r="I93" s="57"/>
      <c r="J93" s="57"/>
      <c r="K93" s="57"/>
      <c r="L93" s="63"/>
      <c r="M93" s="63"/>
      <c r="N93" s="49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</row>
    <row r="94" spans="1:246" ht="12.75" customHeight="1" x14ac:dyDescent="0.15">
      <c r="A94" s="30"/>
      <c r="B94" s="31"/>
      <c r="C94" s="31"/>
      <c r="D94" s="31"/>
      <c r="E94" s="18" t="s">
        <v>188</v>
      </c>
      <c r="F94" s="54"/>
      <c r="G94" s="54"/>
      <c r="H94" s="54"/>
      <c r="I94" s="54"/>
      <c r="J94" s="54"/>
      <c r="K94" s="54"/>
      <c r="L94" s="65"/>
      <c r="M94" s="65"/>
      <c r="N94" s="47"/>
    </row>
    <row r="95" spans="1:246" ht="12.75" customHeight="1" x14ac:dyDescent="0.15">
      <c r="A95" s="30" t="s">
        <v>294</v>
      </c>
      <c r="B95" s="31" t="s">
        <v>290</v>
      </c>
      <c r="C95" s="31" t="s">
        <v>186</v>
      </c>
      <c r="D95" s="31" t="s">
        <v>186</v>
      </c>
      <c r="E95" s="18" t="s">
        <v>293</v>
      </c>
      <c r="F95" s="54"/>
      <c r="G95" s="54"/>
      <c r="H95" s="54"/>
      <c r="I95" s="54"/>
      <c r="J95" s="54"/>
      <c r="K95" s="54"/>
      <c r="L95" s="65"/>
      <c r="M95" s="65"/>
      <c r="N95" s="47"/>
    </row>
    <row r="96" spans="1:246" s="6" customFormat="1" ht="28.5" customHeight="1" x14ac:dyDescent="0.15">
      <c r="A96" s="13" t="s">
        <v>295</v>
      </c>
      <c r="B96" s="11" t="s">
        <v>290</v>
      </c>
      <c r="C96" s="11" t="s">
        <v>210</v>
      </c>
      <c r="D96" s="11" t="s">
        <v>183</v>
      </c>
      <c r="E96" s="33" t="s">
        <v>296</v>
      </c>
      <c r="F96" s="57">
        <f>G96+H96</f>
        <v>97630.9</v>
      </c>
      <c r="G96" s="57">
        <v>90530.9</v>
      </c>
      <c r="H96" s="57">
        <v>7100</v>
      </c>
      <c r="I96" s="57">
        <v>94583.3</v>
      </c>
      <c r="J96" s="57">
        <v>94583.3</v>
      </c>
      <c r="K96" s="57"/>
      <c r="L96" s="63">
        <f>L98+L99+L100+L101</f>
        <v>120040.2</v>
      </c>
      <c r="M96" s="63">
        <f>M98+M99+M100+M101</f>
        <v>104995</v>
      </c>
      <c r="N96" s="49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</row>
    <row r="97" spans="1:246" ht="12.75" customHeight="1" x14ac:dyDescent="0.15">
      <c r="A97" s="30"/>
      <c r="B97" s="31"/>
      <c r="C97" s="31"/>
      <c r="D97" s="31"/>
      <c r="E97" s="18" t="s">
        <v>188</v>
      </c>
      <c r="F97" s="54"/>
      <c r="G97" s="54"/>
      <c r="H97" s="54"/>
      <c r="I97" s="54"/>
      <c r="J97" s="54"/>
      <c r="K97" s="54"/>
      <c r="L97" s="47"/>
      <c r="M97" s="47"/>
      <c r="N97" s="47"/>
    </row>
    <row r="98" spans="1:246" ht="12.75" customHeight="1" x14ac:dyDescent="0.15">
      <c r="A98" s="30" t="s">
        <v>297</v>
      </c>
      <c r="B98" s="31" t="s">
        <v>290</v>
      </c>
      <c r="C98" s="31" t="s">
        <v>210</v>
      </c>
      <c r="D98" s="31" t="s">
        <v>186</v>
      </c>
      <c r="E98" s="18" t="s">
        <v>298</v>
      </c>
      <c r="F98" s="54">
        <v>26771.5</v>
      </c>
      <c r="G98" s="54">
        <v>26771.5</v>
      </c>
      <c r="H98" s="54"/>
      <c r="I98" s="54">
        <v>30272.7</v>
      </c>
      <c r="J98" s="54">
        <v>30272.7</v>
      </c>
      <c r="K98" s="54"/>
      <c r="L98" s="49">
        <v>37705.599999999999</v>
      </c>
      <c r="M98" s="49">
        <v>34545</v>
      </c>
      <c r="N98" s="47"/>
    </row>
    <row r="99" spans="1:246" ht="12.75" customHeight="1" x14ac:dyDescent="0.15">
      <c r="A99" s="30" t="s">
        <v>299</v>
      </c>
      <c r="B99" s="31" t="s">
        <v>290</v>
      </c>
      <c r="C99" s="31" t="s">
        <v>210</v>
      </c>
      <c r="D99" s="31" t="s">
        <v>210</v>
      </c>
      <c r="E99" s="18" t="s">
        <v>300</v>
      </c>
      <c r="F99" s="54"/>
      <c r="G99" s="54"/>
      <c r="H99" s="54"/>
      <c r="I99" s="54"/>
      <c r="J99" s="54"/>
      <c r="K99" s="54"/>
      <c r="L99" s="47"/>
      <c r="M99" s="47"/>
      <c r="N99" s="47"/>
    </row>
    <row r="100" spans="1:246" ht="12.75" customHeight="1" x14ac:dyDescent="0.15">
      <c r="A100" s="30" t="s">
        <v>301</v>
      </c>
      <c r="B100" s="31" t="s">
        <v>290</v>
      </c>
      <c r="C100" s="31" t="s">
        <v>210</v>
      </c>
      <c r="D100" s="31" t="s">
        <v>192</v>
      </c>
      <c r="E100" s="18" t="s">
        <v>302</v>
      </c>
      <c r="F100" s="54">
        <f>G100+H100</f>
        <v>39566.699999999997</v>
      </c>
      <c r="G100" s="54">
        <v>32466.7</v>
      </c>
      <c r="H100" s="54">
        <v>7100</v>
      </c>
      <c r="I100" s="54">
        <v>30458.7</v>
      </c>
      <c r="J100" s="54">
        <v>30458.7</v>
      </c>
      <c r="K100" s="54"/>
      <c r="L100" s="49">
        <v>38828.400000000001</v>
      </c>
      <c r="M100" s="49">
        <v>34600</v>
      </c>
      <c r="N100" s="47"/>
    </row>
    <row r="101" spans="1:246" ht="12.75" customHeight="1" x14ac:dyDescent="0.15">
      <c r="A101" s="30" t="s">
        <v>303</v>
      </c>
      <c r="B101" s="31" t="s">
        <v>290</v>
      </c>
      <c r="C101" s="31" t="s">
        <v>210</v>
      </c>
      <c r="D101" s="31" t="s">
        <v>226</v>
      </c>
      <c r="E101" s="18" t="s">
        <v>304</v>
      </c>
      <c r="F101" s="54">
        <v>31292.7</v>
      </c>
      <c r="G101" s="54">
        <f>G96-G98-G100</f>
        <v>31292.699999999993</v>
      </c>
      <c r="H101" s="54"/>
      <c r="I101" s="54">
        <v>33851.9</v>
      </c>
      <c r="J101" s="54">
        <v>33851.9</v>
      </c>
      <c r="K101" s="54"/>
      <c r="L101" s="49">
        <v>43506.2</v>
      </c>
      <c r="M101" s="49">
        <v>35850</v>
      </c>
      <c r="N101" s="47"/>
    </row>
    <row r="102" spans="1:246" ht="12.75" customHeight="1" x14ac:dyDescent="0.15">
      <c r="A102" s="30" t="s">
        <v>305</v>
      </c>
      <c r="B102" s="31" t="s">
        <v>290</v>
      </c>
      <c r="C102" s="31" t="s">
        <v>210</v>
      </c>
      <c r="D102" s="31" t="s">
        <v>199</v>
      </c>
      <c r="E102" s="18" t="s">
        <v>306</v>
      </c>
      <c r="F102" s="54"/>
      <c r="G102" s="54"/>
      <c r="H102" s="54"/>
      <c r="I102" s="54"/>
      <c r="J102" s="54"/>
      <c r="K102" s="54"/>
      <c r="L102" s="47"/>
      <c r="M102" s="47"/>
      <c r="N102" s="47"/>
    </row>
    <row r="103" spans="1:246" ht="12.75" customHeight="1" x14ac:dyDescent="0.15">
      <c r="A103" s="30" t="s">
        <v>307</v>
      </c>
      <c r="B103" s="31" t="s">
        <v>290</v>
      </c>
      <c r="C103" s="31" t="s">
        <v>210</v>
      </c>
      <c r="D103" s="31" t="s">
        <v>239</v>
      </c>
      <c r="E103" s="18" t="s">
        <v>308</v>
      </c>
      <c r="F103" s="54"/>
      <c r="G103" s="54"/>
      <c r="H103" s="54"/>
      <c r="I103" s="54"/>
      <c r="J103" s="54"/>
      <c r="K103" s="54"/>
      <c r="L103" s="47"/>
      <c r="M103" s="47"/>
      <c r="N103" s="47"/>
    </row>
    <row r="104" spans="1:246" s="6" customFormat="1" ht="28.5" customHeight="1" x14ac:dyDescent="0.15">
      <c r="A104" s="13" t="s">
        <v>309</v>
      </c>
      <c r="B104" s="11" t="s">
        <v>290</v>
      </c>
      <c r="C104" s="11" t="s">
        <v>226</v>
      </c>
      <c r="D104" s="11" t="s">
        <v>183</v>
      </c>
      <c r="E104" s="33" t="s">
        <v>310</v>
      </c>
      <c r="F104" s="57"/>
      <c r="G104" s="57"/>
      <c r="H104" s="57"/>
      <c r="I104" s="57"/>
      <c r="J104" s="57"/>
      <c r="K104" s="57"/>
      <c r="L104" s="49"/>
      <c r="M104" s="49"/>
      <c r="N104" s="49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</row>
    <row r="105" spans="1:246" ht="12.75" customHeight="1" x14ac:dyDescent="0.15">
      <c r="A105" s="30"/>
      <c r="B105" s="31"/>
      <c r="C105" s="31"/>
      <c r="D105" s="31"/>
      <c r="E105" s="18" t="s">
        <v>188</v>
      </c>
      <c r="F105" s="54"/>
      <c r="G105" s="54"/>
      <c r="H105" s="54"/>
      <c r="I105" s="54"/>
      <c r="J105" s="54"/>
      <c r="K105" s="54"/>
      <c r="L105" s="47"/>
      <c r="M105" s="47"/>
      <c r="N105" s="47"/>
    </row>
    <row r="106" spans="1:246" ht="12.75" customHeight="1" x14ac:dyDescent="0.15">
      <c r="A106" s="30" t="s">
        <v>311</v>
      </c>
      <c r="B106" s="31" t="s">
        <v>290</v>
      </c>
      <c r="C106" s="31" t="s">
        <v>226</v>
      </c>
      <c r="D106" s="31" t="s">
        <v>186</v>
      </c>
      <c r="E106" s="18" t="s">
        <v>312</v>
      </c>
      <c r="F106" s="54"/>
      <c r="G106" s="54"/>
      <c r="H106" s="54"/>
      <c r="I106" s="54"/>
      <c r="J106" s="54"/>
      <c r="K106" s="54"/>
      <c r="L106" s="47"/>
      <c r="M106" s="47"/>
      <c r="N106" s="47"/>
    </row>
    <row r="107" spans="1:246" ht="12.75" customHeight="1" x14ac:dyDescent="0.15">
      <c r="A107" s="30" t="s">
        <v>313</v>
      </c>
      <c r="B107" s="31" t="s">
        <v>290</v>
      </c>
      <c r="C107" s="31" t="s">
        <v>226</v>
      </c>
      <c r="D107" s="31" t="s">
        <v>192</v>
      </c>
      <c r="E107" s="18" t="s">
        <v>314</v>
      </c>
      <c r="F107" s="54"/>
      <c r="G107" s="54"/>
      <c r="H107" s="54"/>
      <c r="I107" s="54"/>
      <c r="J107" s="54"/>
      <c r="K107" s="54"/>
      <c r="L107" s="47"/>
      <c r="M107" s="47"/>
      <c r="N107" s="47"/>
    </row>
    <row r="108" spans="1:246" ht="12.75" customHeight="1" x14ac:dyDescent="0.15">
      <c r="A108" s="30" t="s">
        <v>315</v>
      </c>
      <c r="B108" s="31" t="s">
        <v>316</v>
      </c>
      <c r="C108" s="31" t="s">
        <v>183</v>
      </c>
      <c r="D108" s="31" t="s">
        <v>183</v>
      </c>
      <c r="E108" s="32" t="s">
        <v>317</v>
      </c>
      <c r="F108" s="55">
        <f>G108+H108</f>
        <v>604261.69999999995</v>
      </c>
      <c r="G108" s="55">
        <v>585396</v>
      </c>
      <c r="H108" s="55">
        <v>18865.7</v>
      </c>
      <c r="I108" s="55">
        <f>J108+K108</f>
        <v>766031.9</v>
      </c>
      <c r="J108" s="55">
        <v>657577.9</v>
      </c>
      <c r="K108" s="55">
        <v>108454</v>
      </c>
      <c r="L108" s="65">
        <f>L110+L118</f>
        <v>770894.1</v>
      </c>
      <c r="M108" s="65">
        <f>M110+M118</f>
        <v>698832</v>
      </c>
      <c r="N108" s="65">
        <f>N110+N118</f>
        <v>220000</v>
      </c>
    </row>
    <row r="109" spans="1:246" ht="12.75" customHeight="1" x14ac:dyDescent="0.15">
      <c r="A109" s="30"/>
      <c r="B109" s="31"/>
      <c r="C109" s="31"/>
      <c r="D109" s="31"/>
      <c r="E109" s="18" t="s">
        <v>3</v>
      </c>
      <c r="F109" s="54"/>
      <c r="G109" s="54"/>
      <c r="H109" s="54"/>
      <c r="I109" s="54"/>
      <c r="J109" s="54"/>
      <c r="K109" s="54"/>
      <c r="L109" s="47"/>
      <c r="M109" s="47"/>
      <c r="N109" s="47"/>
    </row>
    <row r="110" spans="1:246" s="6" customFormat="1" ht="28.5" customHeight="1" x14ac:dyDescent="0.15">
      <c r="A110" s="13" t="s">
        <v>318</v>
      </c>
      <c r="B110" s="11" t="s">
        <v>316</v>
      </c>
      <c r="C110" s="11" t="s">
        <v>186</v>
      </c>
      <c r="D110" s="11" t="s">
        <v>183</v>
      </c>
      <c r="E110" s="33" t="s">
        <v>319</v>
      </c>
      <c r="F110" s="54">
        <f>G110+H110</f>
        <v>459108.10000000003</v>
      </c>
      <c r="G110" s="54">
        <v>440242.4</v>
      </c>
      <c r="H110" s="54">
        <v>18865.7</v>
      </c>
      <c r="I110" s="54">
        <v>614126</v>
      </c>
      <c r="J110" s="54">
        <v>505672</v>
      </c>
      <c r="K110" s="54">
        <v>108454</v>
      </c>
      <c r="L110" s="49">
        <v>577141.19999999995</v>
      </c>
      <c r="M110" s="49">
        <v>541872</v>
      </c>
      <c r="N110" s="49">
        <v>220000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</row>
    <row r="111" spans="1:246" ht="12.75" customHeight="1" x14ac:dyDescent="0.15">
      <c r="A111" s="30"/>
      <c r="B111" s="31"/>
      <c r="C111" s="31"/>
      <c r="D111" s="31"/>
      <c r="E111" s="18" t="s">
        <v>188</v>
      </c>
      <c r="F111" s="54"/>
      <c r="G111" s="54"/>
      <c r="H111" s="54"/>
      <c r="I111" s="54"/>
      <c r="J111" s="54"/>
      <c r="K111" s="54"/>
      <c r="L111" s="47"/>
      <c r="M111" s="47"/>
      <c r="N111" s="47"/>
    </row>
    <row r="112" spans="1:246" ht="12.75" customHeight="1" x14ac:dyDescent="0.15">
      <c r="A112" s="30" t="s">
        <v>320</v>
      </c>
      <c r="B112" s="31" t="s">
        <v>316</v>
      </c>
      <c r="C112" s="31" t="s">
        <v>186</v>
      </c>
      <c r="D112" s="31" t="s">
        <v>186</v>
      </c>
      <c r="E112" s="18" t="s">
        <v>321</v>
      </c>
      <c r="F112" s="54">
        <f>G112+H112</f>
        <v>459108.10000000003</v>
      </c>
      <c r="G112" s="54">
        <v>440242.4</v>
      </c>
      <c r="H112" s="54">
        <v>18865.7</v>
      </c>
      <c r="I112" s="54">
        <v>614126</v>
      </c>
      <c r="J112" s="54">
        <v>505672</v>
      </c>
      <c r="K112" s="54">
        <v>108454</v>
      </c>
      <c r="L112" s="49">
        <v>577141.19999999995</v>
      </c>
      <c r="M112" s="49">
        <v>541872</v>
      </c>
      <c r="N112" s="49">
        <v>220000</v>
      </c>
    </row>
    <row r="113" spans="1:246" ht="12.75" customHeight="1" x14ac:dyDescent="0.15">
      <c r="A113" s="30" t="s">
        <v>322</v>
      </c>
      <c r="B113" s="31" t="s">
        <v>316</v>
      </c>
      <c r="C113" s="31" t="s">
        <v>186</v>
      </c>
      <c r="D113" s="31" t="s">
        <v>210</v>
      </c>
      <c r="E113" s="18" t="s">
        <v>323</v>
      </c>
      <c r="F113" s="54"/>
      <c r="G113" s="54"/>
      <c r="H113" s="54"/>
      <c r="I113" s="54"/>
      <c r="J113" s="54"/>
      <c r="K113" s="54"/>
      <c r="L113" s="47"/>
      <c r="M113" s="47"/>
      <c r="N113" s="47"/>
    </row>
    <row r="114" spans="1:246" s="6" customFormat="1" ht="28.5" customHeight="1" x14ac:dyDescent="0.15">
      <c r="A114" s="13" t="s">
        <v>324</v>
      </c>
      <c r="B114" s="11" t="s">
        <v>316</v>
      </c>
      <c r="C114" s="11" t="s">
        <v>210</v>
      </c>
      <c r="D114" s="11" t="s">
        <v>183</v>
      </c>
      <c r="E114" s="33" t="s">
        <v>325</v>
      </c>
      <c r="F114" s="57"/>
      <c r="G114" s="57"/>
      <c r="H114" s="57"/>
      <c r="I114" s="57"/>
      <c r="J114" s="57"/>
      <c r="K114" s="57"/>
      <c r="L114" s="49"/>
      <c r="M114" s="49"/>
      <c r="N114" s="49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</row>
    <row r="115" spans="1:246" ht="12.75" customHeight="1" x14ac:dyDescent="0.15">
      <c r="A115" s="30"/>
      <c r="B115" s="31"/>
      <c r="C115" s="31"/>
      <c r="D115" s="31"/>
      <c r="E115" s="18" t="s">
        <v>188</v>
      </c>
      <c r="F115" s="54"/>
      <c r="G115" s="54"/>
      <c r="H115" s="54"/>
      <c r="I115" s="54"/>
      <c r="J115" s="54"/>
      <c r="K115" s="54"/>
      <c r="L115" s="47"/>
      <c r="M115" s="47"/>
      <c r="N115" s="47"/>
    </row>
    <row r="116" spans="1:246" ht="12.75" customHeight="1" x14ac:dyDescent="0.15">
      <c r="A116" s="30" t="s">
        <v>326</v>
      </c>
      <c r="B116" s="31" t="s">
        <v>316</v>
      </c>
      <c r="C116" s="31" t="s">
        <v>210</v>
      </c>
      <c r="D116" s="31" t="s">
        <v>186</v>
      </c>
      <c r="E116" s="18" t="s">
        <v>327</v>
      </c>
      <c r="F116" s="54"/>
      <c r="G116" s="54"/>
      <c r="H116" s="54"/>
      <c r="I116" s="54"/>
      <c r="J116" s="54"/>
      <c r="K116" s="54"/>
      <c r="L116" s="47"/>
      <c r="M116" s="47"/>
      <c r="N116" s="47"/>
    </row>
    <row r="117" spans="1:246" ht="12.75" customHeight="1" x14ac:dyDescent="0.15">
      <c r="A117" s="30" t="s">
        <v>328</v>
      </c>
      <c r="B117" s="31" t="s">
        <v>316</v>
      </c>
      <c r="C117" s="31" t="s">
        <v>210</v>
      </c>
      <c r="D117" s="31" t="s">
        <v>210</v>
      </c>
      <c r="E117" s="18" t="s">
        <v>329</v>
      </c>
      <c r="F117" s="54"/>
      <c r="G117" s="54"/>
      <c r="H117" s="54"/>
      <c r="I117" s="54"/>
      <c r="J117" s="54"/>
      <c r="K117" s="54"/>
      <c r="L117" s="47"/>
      <c r="M117" s="47"/>
      <c r="N117" s="47"/>
    </row>
    <row r="118" spans="1:246" s="6" customFormat="1" ht="28.5" customHeight="1" x14ac:dyDescent="0.15">
      <c r="A118" s="13" t="s">
        <v>330</v>
      </c>
      <c r="B118" s="11" t="s">
        <v>316</v>
      </c>
      <c r="C118" s="11" t="s">
        <v>199</v>
      </c>
      <c r="D118" s="11" t="s">
        <v>183</v>
      </c>
      <c r="E118" s="33" t="s">
        <v>331</v>
      </c>
      <c r="F118" s="57">
        <v>145153.60000000001</v>
      </c>
      <c r="G118" s="57">
        <f>G108-G112</f>
        <v>145153.59999999998</v>
      </c>
      <c r="H118" s="57"/>
      <c r="I118" s="57">
        <f>I108-I112</f>
        <v>151905.90000000002</v>
      </c>
      <c r="J118" s="57">
        <f>J108-J112</f>
        <v>151905.90000000002</v>
      </c>
      <c r="K118" s="57"/>
      <c r="L118" s="49">
        <v>193752.9</v>
      </c>
      <c r="M118" s="49">
        <v>156960</v>
      </c>
      <c r="N118" s="49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</row>
    <row r="119" spans="1:246" ht="12.75" customHeight="1" x14ac:dyDescent="0.15">
      <c r="A119" s="30"/>
      <c r="B119" s="31"/>
      <c r="C119" s="31"/>
      <c r="D119" s="31"/>
      <c r="E119" s="18" t="s">
        <v>188</v>
      </c>
      <c r="F119" s="54"/>
      <c r="G119" s="54"/>
      <c r="H119" s="54"/>
      <c r="I119" s="54"/>
      <c r="J119" s="54"/>
      <c r="K119" s="54"/>
      <c r="L119" s="47"/>
      <c r="M119" s="47"/>
      <c r="N119" s="47"/>
    </row>
    <row r="120" spans="1:246" ht="12.75" customHeight="1" x14ac:dyDescent="0.15">
      <c r="A120" s="30" t="s">
        <v>332</v>
      </c>
      <c r="B120" s="31" t="s">
        <v>316</v>
      </c>
      <c r="C120" s="31" t="s">
        <v>199</v>
      </c>
      <c r="D120" s="31" t="s">
        <v>186</v>
      </c>
      <c r="E120" s="18" t="s">
        <v>333</v>
      </c>
      <c r="F120" s="54">
        <v>145153.60000000001</v>
      </c>
      <c r="G120" s="54">
        <v>145153.60000000001</v>
      </c>
      <c r="H120" s="54"/>
      <c r="I120" s="54">
        <v>151905.9</v>
      </c>
      <c r="J120" s="54">
        <v>151905.9</v>
      </c>
      <c r="K120" s="54"/>
      <c r="L120" s="49">
        <v>193752.9</v>
      </c>
      <c r="M120" s="49">
        <v>156960</v>
      </c>
      <c r="N120" s="47"/>
    </row>
    <row r="121" spans="1:246" s="6" customFormat="1" ht="28.5" customHeight="1" x14ac:dyDescent="0.15">
      <c r="A121" s="13" t="s">
        <v>334</v>
      </c>
      <c r="B121" s="11" t="s">
        <v>316</v>
      </c>
      <c r="C121" s="11" t="s">
        <v>203</v>
      </c>
      <c r="D121" s="11" t="s">
        <v>183</v>
      </c>
      <c r="E121" s="33" t="s">
        <v>335</v>
      </c>
      <c r="F121" s="57"/>
      <c r="G121" s="57"/>
      <c r="H121" s="57"/>
      <c r="I121" s="57"/>
      <c r="J121" s="57"/>
      <c r="K121" s="57"/>
      <c r="L121" s="49"/>
      <c r="M121" s="49"/>
      <c r="N121" s="49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</row>
    <row r="122" spans="1:246" ht="12.75" customHeight="1" x14ac:dyDescent="0.15">
      <c r="A122" s="30"/>
      <c r="B122" s="31"/>
      <c r="C122" s="31"/>
      <c r="D122" s="31"/>
      <c r="E122" s="18" t="s">
        <v>188</v>
      </c>
      <c r="F122" s="54"/>
      <c r="G122" s="54"/>
      <c r="H122" s="54"/>
      <c r="I122" s="54"/>
      <c r="J122" s="54"/>
      <c r="K122" s="54"/>
      <c r="L122" s="47"/>
      <c r="M122" s="47"/>
      <c r="N122" s="47"/>
    </row>
    <row r="123" spans="1:246" ht="12.75" customHeight="1" x14ac:dyDescent="0.15">
      <c r="A123" s="30" t="s">
        <v>336</v>
      </c>
      <c r="B123" s="31" t="s">
        <v>316</v>
      </c>
      <c r="C123" s="31" t="s">
        <v>203</v>
      </c>
      <c r="D123" s="31" t="s">
        <v>186</v>
      </c>
      <c r="E123" s="18" t="s">
        <v>335</v>
      </c>
      <c r="F123" s="54"/>
      <c r="G123" s="54"/>
      <c r="H123" s="54"/>
      <c r="I123" s="54"/>
      <c r="J123" s="54"/>
      <c r="K123" s="54"/>
      <c r="L123" s="47"/>
      <c r="M123" s="47"/>
      <c r="N123" s="47"/>
    </row>
    <row r="124" spans="1:246" ht="12.75" customHeight="1" x14ac:dyDescent="0.15">
      <c r="A124" s="30" t="s">
        <v>337</v>
      </c>
      <c r="B124" s="31" t="s">
        <v>338</v>
      </c>
      <c r="C124" s="31" t="s">
        <v>183</v>
      </c>
      <c r="D124" s="31" t="s">
        <v>183</v>
      </c>
      <c r="E124" s="32" t="s">
        <v>339</v>
      </c>
      <c r="F124" s="55">
        <v>32599.599999999999</v>
      </c>
      <c r="G124" s="55">
        <v>32599.599999999999</v>
      </c>
      <c r="H124" s="55"/>
      <c r="I124" s="55">
        <v>23000</v>
      </c>
      <c r="J124" s="55">
        <v>23000</v>
      </c>
      <c r="K124" s="55"/>
      <c r="L124" s="55">
        <v>23000</v>
      </c>
      <c r="M124" s="55">
        <v>23000</v>
      </c>
      <c r="N124" s="47"/>
    </row>
    <row r="125" spans="1:246" ht="12.75" customHeight="1" x14ac:dyDescent="0.15">
      <c r="A125" s="30"/>
      <c r="B125" s="31"/>
      <c r="C125" s="31"/>
      <c r="D125" s="31"/>
      <c r="E125" s="18" t="s">
        <v>3</v>
      </c>
      <c r="F125" s="54"/>
      <c r="G125" s="54"/>
      <c r="H125" s="54"/>
      <c r="I125" s="54"/>
      <c r="J125" s="54"/>
      <c r="K125" s="54"/>
      <c r="L125" s="54"/>
      <c r="M125" s="54"/>
      <c r="N125" s="47"/>
    </row>
    <row r="126" spans="1:246" s="6" customFormat="1" ht="28.5" customHeight="1" x14ac:dyDescent="0.15">
      <c r="A126" s="13" t="s">
        <v>340</v>
      </c>
      <c r="B126" s="11" t="s">
        <v>338</v>
      </c>
      <c r="C126" s="11" t="s">
        <v>192</v>
      </c>
      <c r="D126" s="11" t="s">
        <v>183</v>
      </c>
      <c r="E126" s="33" t="s">
        <v>341</v>
      </c>
      <c r="F126" s="57"/>
      <c r="G126" s="57"/>
      <c r="H126" s="57"/>
      <c r="I126" s="57"/>
      <c r="J126" s="57"/>
      <c r="K126" s="57"/>
      <c r="L126" s="57"/>
      <c r="M126" s="57"/>
      <c r="N126" s="49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</row>
    <row r="127" spans="1:246" ht="12.75" customHeight="1" x14ac:dyDescent="0.15">
      <c r="A127" s="30"/>
      <c r="B127" s="31"/>
      <c r="C127" s="31"/>
      <c r="D127" s="31"/>
      <c r="E127" s="18" t="s">
        <v>188</v>
      </c>
      <c r="F127" s="54"/>
      <c r="G127" s="54"/>
      <c r="H127" s="54"/>
      <c r="I127" s="54"/>
      <c r="J127" s="54"/>
      <c r="K127" s="54"/>
      <c r="L127" s="54"/>
      <c r="M127" s="54"/>
      <c r="N127" s="47"/>
    </row>
    <row r="128" spans="1:246" ht="12.75" customHeight="1" x14ac:dyDescent="0.15">
      <c r="A128" s="30" t="s">
        <v>342</v>
      </c>
      <c r="B128" s="31" t="s">
        <v>338</v>
      </c>
      <c r="C128" s="31" t="s">
        <v>192</v>
      </c>
      <c r="D128" s="31" t="s">
        <v>186</v>
      </c>
      <c r="E128" s="18" t="s">
        <v>341</v>
      </c>
      <c r="F128" s="54"/>
      <c r="G128" s="54"/>
      <c r="H128" s="54"/>
      <c r="I128" s="54"/>
      <c r="J128" s="54"/>
      <c r="K128" s="54"/>
      <c r="L128" s="54"/>
      <c r="M128" s="54"/>
      <c r="N128" s="47"/>
    </row>
    <row r="129" spans="1:246" s="6" customFormat="1" ht="28.5" customHeight="1" x14ac:dyDescent="0.15">
      <c r="A129" s="13" t="s">
        <v>343</v>
      </c>
      <c r="B129" s="11" t="s">
        <v>338</v>
      </c>
      <c r="C129" s="11" t="s">
        <v>226</v>
      </c>
      <c r="D129" s="11" t="s">
        <v>183</v>
      </c>
      <c r="E129" s="33" t="s">
        <v>344</v>
      </c>
      <c r="F129" s="57"/>
      <c r="G129" s="57"/>
      <c r="H129" s="57"/>
      <c r="I129" s="57"/>
      <c r="J129" s="57"/>
      <c r="K129" s="57"/>
      <c r="L129" s="57"/>
      <c r="M129" s="57"/>
      <c r="N129" s="49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</row>
    <row r="130" spans="1:246" ht="12.75" customHeight="1" x14ac:dyDescent="0.15">
      <c r="A130" s="30"/>
      <c r="B130" s="31"/>
      <c r="C130" s="31"/>
      <c r="D130" s="31"/>
      <c r="E130" s="18" t="s">
        <v>188</v>
      </c>
      <c r="F130" s="54"/>
      <c r="G130" s="54"/>
      <c r="H130" s="54"/>
      <c r="I130" s="54"/>
      <c r="J130" s="54"/>
      <c r="K130" s="54"/>
      <c r="L130" s="54"/>
      <c r="M130" s="54"/>
      <c r="N130" s="47"/>
    </row>
    <row r="131" spans="1:246" ht="12.75" customHeight="1" x14ac:dyDescent="0.15">
      <c r="A131" s="30" t="s">
        <v>345</v>
      </c>
      <c r="B131" s="31" t="s">
        <v>338</v>
      </c>
      <c r="C131" s="31" t="s">
        <v>226</v>
      </c>
      <c r="D131" s="31" t="s">
        <v>186</v>
      </c>
      <c r="E131" s="18" t="s">
        <v>344</v>
      </c>
      <c r="F131" s="54"/>
      <c r="G131" s="54"/>
      <c r="H131" s="54"/>
      <c r="I131" s="54"/>
      <c r="J131" s="54"/>
      <c r="K131" s="54"/>
      <c r="L131" s="54"/>
      <c r="M131" s="54"/>
      <c r="N131" s="47"/>
    </row>
    <row r="132" spans="1:246" s="6" customFormat="1" ht="28.5" customHeight="1" x14ac:dyDescent="0.15">
      <c r="A132" s="13" t="s">
        <v>346</v>
      </c>
      <c r="B132" s="11" t="s">
        <v>338</v>
      </c>
      <c r="C132" s="11" t="s">
        <v>239</v>
      </c>
      <c r="D132" s="11" t="s">
        <v>183</v>
      </c>
      <c r="E132" s="33" t="s">
        <v>347</v>
      </c>
      <c r="F132" s="57">
        <v>32599.599999999999</v>
      </c>
      <c r="G132" s="57">
        <v>32599.599999999999</v>
      </c>
      <c r="H132" s="57"/>
      <c r="I132" s="57">
        <v>23000</v>
      </c>
      <c r="J132" s="57">
        <v>23000</v>
      </c>
      <c r="K132" s="57"/>
      <c r="L132" s="57">
        <v>23000</v>
      </c>
      <c r="M132" s="57">
        <v>23000</v>
      </c>
      <c r="N132" s="49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</row>
    <row r="133" spans="1:246" ht="12.75" customHeight="1" x14ac:dyDescent="0.15">
      <c r="A133" s="30"/>
      <c r="B133" s="31"/>
      <c r="C133" s="31"/>
      <c r="D133" s="31"/>
      <c r="E133" s="18" t="s">
        <v>188</v>
      </c>
      <c r="F133" s="54"/>
      <c r="G133" s="54"/>
      <c r="H133" s="54"/>
      <c r="I133" s="54"/>
      <c r="J133" s="54"/>
      <c r="K133" s="54"/>
      <c r="L133" s="54"/>
      <c r="M133" s="54"/>
      <c r="N133" s="47"/>
    </row>
    <row r="134" spans="1:246" ht="12.75" customHeight="1" x14ac:dyDescent="0.15">
      <c r="A134" s="30" t="s">
        <v>348</v>
      </c>
      <c r="B134" s="31" t="s">
        <v>338</v>
      </c>
      <c r="C134" s="31" t="s">
        <v>239</v>
      </c>
      <c r="D134" s="31" t="s">
        <v>186</v>
      </c>
      <c r="E134" s="18" t="s">
        <v>347</v>
      </c>
      <c r="F134" s="54">
        <v>32599.599999999999</v>
      </c>
      <c r="G134" s="54">
        <v>32599.599999999999</v>
      </c>
      <c r="H134" s="54"/>
      <c r="I134" s="54">
        <v>23000</v>
      </c>
      <c r="J134" s="54">
        <v>23000</v>
      </c>
      <c r="K134" s="54"/>
      <c r="L134" s="54">
        <v>23000</v>
      </c>
      <c r="M134" s="54">
        <v>23000</v>
      </c>
      <c r="N134" s="47"/>
    </row>
    <row r="135" spans="1:246" s="6" customFormat="1" ht="28.5" customHeight="1" x14ac:dyDescent="0.15">
      <c r="A135" s="13" t="s">
        <v>349</v>
      </c>
      <c r="B135" s="11" t="s">
        <v>338</v>
      </c>
      <c r="C135" s="11" t="s">
        <v>244</v>
      </c>
      <c r="D135" s="11" t="s">
        <v>183</v>
      </c>
      <c r="E135" s="33" t="s">
        <v>350</v>
      </c>
      <c r="F135" s="57"/>
      <c r="G135" s="57"/>
      <c r="H135" s="57"/>
      <c r="I135" s="57"/>
      <c r="J135" s="57"/>
      <c r="K135" s="57"/>
      <c r="L135" s="57"/>
      <c r="M135" s="57"/>
      <c r="N135" s="49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</row>
    <row r="136" spans="1:246" ht="12.75" customHeight="1" x14ac:dyDescent="0.15">
      <c r="A136" s="30"/>
      <c r="B136" s="31"/>
      <c r="C136" s="31"/>
      <c r="D136" s="31"/>
      <c r="E136" s="18" t="s">
        <v>188</v>
      </c>
      <c r="F136" s="54"/>
      <c r="G136" s="54"/>
      <c r="H136" s="54"/>
      <c r="I136" s="54"/>
      <c r="J136" s="54"/>
      <c r="K136" s="54"/>
      <c r="L136" s="47"/>
      <c r="M136" s="47"/>
      <c r="N136" s="47"/>
    </row>
    <row r="137" spans="1:246" ht="12.75" customHeight="1" x14ac:dyDescent="0.15">
      <c r="A137" s="30" t="s">
        <v>351</v>
      </c>
      <c r="B137" s="31" t="s">
        <v>338</v>
      </c>
      <c r="C137" s="31" t="s">
        <v>244</v>
      </c>
      <c r="D137" s="31" t="s">
        <v>210</v>
      </c>
      <c r="E137" s="18" t="s">
        <v>352</v>
      </c>
      <c r="F137" s="54"/>
      <c r="G137" s="54"/>
      <c r="H137" s="54"/>
      <c r="I137" s="54"/>
      <c r="J137" s="54"/>
      <c r="K137" s="54"/>
      <c r="L137" s="47"/>
      <c r="M137" s="47"/>
      <c r="N137" s="47"/>
    </row>
    <row r="138" spans="1:246" ht="24.75" customHeight="1" thickBot="1" x14ac:dyDescent="0.2">
      <c r="A138" s="30" t="s">
        <v>353</v>
      </c>
      <c r="B138" s="31" t="s">
        <v>354</v>
      </c>
      <c r="C138" s="31" t="s">
        <v>183</v>
      </c>
      <c r="D138" s="31" t="s">
        <v>183</v>
      </c>
      <c r="E138" s="32" t="s">
        <v>355</v>
      </c>
      <c r="F138" s="55"/>
      <c r="G138" s="55">
        <v>97276.4</v>
      </c>
      <c r="H138" s="55"/>
      <c r="I138" s="55">
        <v>418302.8</v>
      </c>
      <c r="J138" s="55">
        <f>J142</f>
        <v>418302.8</v>
      </c>
      <c r="K138" s="55"/>
      <c r="L138" s="51">
        <v>372574.3</v>
      </c>
      <c r="M138" s="66">
        <v>440000</v>
      </c>
      <c r="N138" s="47"/>
    </row>
    <row r="139" spans="1:246" ht="15.75" customHeight="1" x14ac:dyDescent="0.15">
      <c r="A139" s="30"/>
      <c r="B139" s="31"/>
      <c r="C139" s="31"/>
      <c r="D139" s="31"/>
      <c r="E139" s="18" t="s">
        <v>3</v>
      </c>
      <c r="F139" s="54"/>
      <c r="G139" s="54"/>
      <c r="H139" s="54"/>
      <c r="I139" s="54"/>
      <c r="J139" s="54"/>
      <c r="K139" s="54"/>
      <c r="L139" s="47"/>
      <c r="M139" s="47"/>
      <c r="N139" s="47"/>
    </row>
    <row r="140" spans="1:246" s="6" customFormat="1" ht="29.25" customHeight="1" thickBot="1" x14ac:dyDescent="0.2">
      <c r="A140" s="13" t="s">
        <v>356</v>
      </c>
      <c r="B140" s="11" t="s">
        <v>354</v>
      </c>
      <c r="C140" s="11" t="s">
        <v>186</v>
      </c>
      <c r="D140" s="11" t="s">
        <v>183</v>
      </c>
      <c r="E140" s="33" t="s">
        <v>357</v>
      </c>
      <c r="F140" s="57"/>
      <c r="G140" s="57"/>
      <c r="H140" s="57"/>
      <c r="I140" s="58">
        <v>418302.8</v>
      </c>
      <c r="J140" s="58">
        <v>418302.8</v>
      </c>
      <c r="K140" s="57"/>
      <c r="L140" s="51">
        <v>372574.3</v>
      </c>
      <c r="M140" s="51">
        <v>440000</v>
      </c>
      <c r="N140" s="49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</row>
    <row r="141" spans="1:246" ht="18.75" customHeight="1" x14ac:dyDescent="0.15">
      <c r="A141" s="30"/>
      <c r="B141" s="31"/>
      <c r="C141" s="31"/>
      <c r="D141" s="31"/>
      <c r="E141" s="18" t="s">
        <v>188</v>
      </c>
      <c r="F141" s="54"/>
      <c r="G141" s="54"/>
      <c r="H141" s="54"/>
      <c r="I141" s="54"/>
      <c r="J141" s="54"/>
      <c r="K141" s="54"/>
      <c r="L141" s="47"/>
      <c r="M141" s="47"/>
      <c r="N141" s="47"/>
    </row>
    <row r="142" spans="1:246" ht="23.25" customHeight="1" thickBot="1" x14ac:dyDescent="0.2">
      <c r="A142" s="34" t="s">
        <v>358</v>
      </c>
      <c r="B142" s="35" t="s">
        <v>354</v>
      </c>
      <c r="C142" s="35" t="s">
        <v>186</v>
      </c>
      <c r="D142" s="35" t="s">
        <v>210</v>
      </c>
      <c r="E142" s="23" t="s">
        <v>359</v>
      </c>
      <c r="F142" s="58"/>
      <c r="G142" s="58">
        <v>97276.4</v>
      </c>
      <c r="H142" s="58">
        <v>97276.4</v>
      </c>
      <c r="I142" s="58">
        <v>418302.8</v>
      </c>
      <c r="J142" s="58">
        <v>418302.8</v>
      </c>
      <c r="K142" s="58"/>
      <c r="L142" s="51">
        <v>372574.3</v>
      </c>
      <c r="M142" s="51">
        <v>440000</v>
      </c>
      <c r="N142" s="51"/>
    </row>
  </sheetData>
  <mergeCells count="16">
    <mergeCell ref="B3:L3"/>
    <mergeCell ref="G7:H7"/>
    <mergeCell ref="L6:N6"/>
    <mergeCell ref="L7:L8"/>
    <mergeCell ref="M7:N7"/>
    <mergeCell ref="I7:I8"/>
    <mergeCell ref="J7:K7"/>
    <mergeCell ref="A4:N4"/>
    <mergeCell ref="A6:A8"/>
    <mergeCell ref="B6:B8"/>
    <mergeCell ref="C6:C8"/>
    <mergeCell ref="D6:D8"/>
    <mergeCell ref="E6:E8"/>
    <mergeCell ref="F6:H6"/>
    <mergeCell ref="I6:K6"/>
    <mergeCell ref="F7:F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1"/>
  <sheetViews>
    <sheetView zoomScale="110" zoomScaleNormal="110" workbookViewId="0">
      <selection activeCell="J11" sqref="J11"/>
    </sheetView>
  </sheetViews>
  <sheetFormatPr defaultRowHeight="10.5" x14ac:dyDescent="0.15"/>
  <cols>
    <col min="1" max="1" width="5.6640625" style="2" customWidth="1"/>
    <col min="2" max="2" width="59" style="3" customWidth="1"/>
    <col min="3" max="3" width="7" style="2" customWidth="1"/>
    <col min="4" max="4" width="17.1640625" style="2" customWidth="1"/>
    <col min="5" max="5" width="0.1640625" style="2" customWidth="1"/>
    <col min="6" max="6" width="0.33203125" style="2" hidden="1" customWidth="1"/>
    <col min="7" max="7" width="17.6640625" style="2" customWidth="1"/>
    <col min="8" max="8" width="9.1640625" style="2" hidden="1" customWidth="1"/>
    <col min="9" max="9" width="7.83203125" style="2" hidden="1" customWidth="1"/>
    <col min="10" max="10" width="17.6640625" style="1" customWidth="1"/>
    <col min="11" max="11" width="9.5" style="1" hidden="1" customWidth="1"/>
    <col min="12" max="12" width="7.83203125" style="1" hidden="1" customWidth="1"/>
  </cols>
  <sheetData>
    <row r="2" spans="1:13" ht="23.25" customHeight="1" x14ac:dyDescent="0.15">
      <c r="B2" s="109" t="s">
        <v>596</v>
      </c>
      <c r="C2" s="85"/>
      <c r="D2" s="85"/>
      <c r="E2" s="85"/>
      <c r="F2" s="85"/>
      <c r="G2" s="85"/>
      <c r="H2" s="85"/>
      <c r="I2" s="85"/>
      <c r="J2" s="85"/>
    </row>
    <row r="3" spans="1:13" ht="27" hidden="1" customHeight="1" x14ac:dyDescent="0.15">
      <c r="A3" s="25"/>
      <c r="B3" s="26"/>
      <c r="C3" s="25"/>
      <c r="D3" s="25"/>
      <c r="E3" s="25"/>
      <c r="F3" s="25"/>
      <c r="G3" s="25"/>
      <c r="H3" s="25"/>
      <c r="I3" s="25"/>
      <c r="J3" s="27"/>
      <c r="K3" s="27"/>
      <c r="L3" s="36"/>
    </row>
    <row r="4" spans="1:13" ht="36" customHeight="1" x14ac:dyDescent="0.15">
      <c r="A4" s="110" t="s">
        <v>597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3" ht="18.75" customHeight="1" thickBot="1" x14ac:dyDescent="0.2">
      <c r="A5" s="25"/>
      <c r="B5" s="26"/>
      <c r="C5" s="25"/>
      <c r="D5" s="25"/>
      <c r="E5" s="25"/>
      <c r="F5" s="25"/>
      <c r="G5" s="25"/>
      <c r="H5" s="25"/>
      <c r="I5" s="25"/>
      <c r="J5" s="27"/>
      <c r="K5" s="27"/>
      <c r="L5" s="27"/>
    </row>
    <row r="6" spans="1:13" ht="41.25" customHeight="1" x14ac:dyDescent="0.15">
      <c r="A6" s="111" t="s">
        <v>0</v>
      </c>
      <c r="B6" s="114" t="s">
        <v>360</v>
      </c>
      <c r="C6" s="93" t="s">
        <v>361</v>
      </c>
      <c r="D6" s="98" t="s">
        <v>588</v>
      </c>
      <c r="E6" s="99"/>
      <c r="F6" s="100"/>
      <c r="G6" s="101" t="s">
        <v>587</v>
      </c>
      <c r="H6" s="101"/>
      <c r="I6" s="101"/>
      <c r="J6" s="97" t="s">
        <v>589</v>
      </c>
      <c r="K6" s="97"/>
      <c r="L6" s="97"/>
      <c r="M6" s="74"/>
    </row>
    <row r="7" spans="1:13" ht="20.25" hidden="1" customHeight="1" x14ac:dyDescent="0.15">
      <c r="A7" s="112"/>
      <c r="B7" s="114"/>
      <c r="C7" s="93"/>
      <c r="D7" s="89" t="s">
        <v>2</v>
      </c>
      <c r="E7" s="89" t="s">
        <v>3</v>
      </c>
      <c r="F7" s="89"/>
      <c r="G7" s="89" t="s">
        <v>2</v>
      </c>
      <c r="H7" s="89" t="s">
        <v>3</v>
      </c>
      <c r="I7" s="89"/>
      <c r="J7" s="89" t="s">
        <v>2</v>
      </c>
      <c r="K7" s="89" t="s">
        <v>3</v>
      </c>
      <c r="L7" s="89"/>
    </row>
    <row r="8" spans="1:13" ht="9.75" hidden="1" customHeight="1" x14ac:dyDescent="0.15">
      <c r="A8" s="113"/>
      <c r="B8" s="114"/>
      <c r="C8" s="93"/>
      <c r="D8" s="89"/>
      <c r="E8" s="12" t="s">
        <v>4</v>
      </c>
      <c r="F8" s="12" t="s">
        <v>5</v>
      </c>
      <c r="G8" s="89"/>
      <c r="H8" s="12" t="s">
        <v>4</v>
      </c>
      <c r="I8" s="12" t="s">
        <v>5</v>
      </c>
      <c r="J8" s="89"/>
      <c r="K8" s="12" t="s">
        <v>4</v>
      </c>
      <c r="L8" s="12" t="s">
        <v>5</v>
      </c>
    </row>
    <row r="9" spans="1:13" ht="16.5" customHeight="1" x14ac:dyDescent="0.15">
      <c r="A9" s="11">
        <v>1</v>
      </c>
      <c r="B9" s="12">
        <v>2</v>
      </c>
      <c r="C9" s="11">
        <v>3</v>
      </c>
      <c r="D9" s="12">
        <v>4</v>
      </c>
      <c r="E9" s="11">
        <v>5</v>
      </c>
      <c r="F9" s="12">
        <v>6</v>
      </c>
      <c r="G9" s="11">
        <v>7</v>
      </c>
      <c r="H9" s="12">
        <v>8</v>
      </c>
      <c r="I9" s="11">
        <v>9</v>
      </c>
      <c r="J9" s="12">
        <v>10</v>
      </c>
      <c r="K9" s="11">
        <v>11</v>
      </c>
      <c r="L9" s="12">
        <v>12</v>
      </c>
    </row>
    <row r="10" spans="1:13" s="6" customFormat="1" ht="23.25" customHeight="1" x14ac:dyDescent="0.15">
      <c r="A10" s="75" t="s">
        <v>362</v>
      </c>
      <c r="B10" s="29" t="s">
        <v>180</v>
      </c>
      <c r="C10" s="67" t="s">
        <v>8</v>
      </c>
      <c r="D10" s="80">
        <f>D12+D101+D118-D100</f>
        <v>2028073.4</v>
      </c>
      <c r="E10" s="80">
        <v>1614944.2</v>
      </c>
      <c r="F10" s="80">
        <f>F101+F118</f>
        <v>510405.6</v>
      </c>
      <c r="G10" s="80">
        <f>H10+I10</f>
        <v>2518827.3000000003</v>
      </c>
      <c r="H10" s="80">
        <f>H14+H20+H62+H70+H80+H86</f>
        <v>2091514.0000000002</v>
      </c>
      <c r="I10" s="80">
        <f>I101+I118</f>
        <v>427313.3</v>
      </c>
      <c r="J10" s="80">
        <f>J12+J103</f>
        <v>2279482.4</v>
      </c>
      <c r="K10" s="68">
        <f>K14+K20+K62+K70+K80+K86</f>
        <v>2231607.5999999996</v>
      </c>
      <c r="L10" s="68">
        <f>L101</f>
        <v>565757.80000000005</v>
      </c>
    </row>
    <row r="11" spans="1:13" ht="12.75" customHeight="1" x14ac:dyDescent="0.15">
      <c r="A11" s="19"/>
      <c r="B11" s="18" t="s">
        <v>3</v>
      </c>
      <c r="C11" s="19"/>
      <c r="D11" s="78"/>
      <c r="E11" s="78"/>
      <c r="F11" s="78"/>
      <c r="G11" s="78"/>
      <c r="H11" s="78"/>
      <c r="I11" s="78"/>
      <c r="J11" s="79"/>
      <c r="K11" s="47"/>
      <c r="L11" s="47"/>
    </row>
    <row r="12" spans="1:13" s="6" customFormat="1" ht="24.75" customHeight="1" x14ac:dyDescent="0.15">
      <c r="A12" s="75" t="s">
        <v>363</v>
      </c>
      <c r="B12" s="29" t="s">
        <v>364</v>
      </c>
      <c r="C12" s="67" t="s">
        <v>365</v>
      </c>
      <c r="D12" s="80">
        <v>1614944.2</v>
      </c>
      <c r="E12" s="80">
        <f>E20+E62+E14+E70+E80+E86</f>
        <v>1614944.2</v>
      </c>
      <c r="F12" s="80"/>
      <c r="G12" s="80">
        <v>2091514</v>
      </c>
      <c r="H12" s="80">
        <v>2091514</v>
      </c>
      <c r="I12" s="80"/>
      <c r="J12" s="80">
        <f>J14+J20+J62+J70+J80+J86</f>
        <v>2271682.4</v>
      </c>
      <c r="K12" s="68">
        <f>K20+K62+K14+K70+K80+K86</f>
        <v>2231607.6</v>
      </c>
      <c r="L12" s="69"/>
    </row>
    <row r="13" spans="1:13" ht="12.75" customHeight="1" x14ac:dyDescent="0.15">
      <c r="A13" s="19"/>
      <c r="B13" s="18" t="s">
        <v>3</v>
      </c>
      <c r="C13" s="70"/>
      <c r="D13" s="78"/>
      <c r="E13" s="78"/>
      <c r="F13" s="78"/>
      <c r="G13" s="78"/>
      <c r="H13" s="78"/>
      <c r="I13" s="78"/>
      <c r="J13" s="79"/>
      <c r="K13" s="72"/>
      <c r="L13" s="72"/>
    </row>
    <row r="14" spans="1:13" s="6" customFormat="1" ht="25.5" customHeight="1" x14ac:dyDescent="0.15">
      <c r="A14" s="75" t="s">
        <v>366</v>
      </c>
      <c r="B14" s="15" t="s">
        <v>367</v>
      </c>
      <c r="C14" s="67" t="s">
        <v>365</v>
      </c>
      <c r="D14" s="80">
        <v>498567.3</v>
      </c>
      <c r="E14" s="80">
        <v>498567.3</v>
      </c>
      <c r="F14" s="80"/>
      <c r="G14" s="80">
        <f>G16</f>
        <v>496459.9</v>
      </c>
      <c r="H14" s="80">
        <f>H16</f>
        <v>496459.9</v>
      </c>
      <c r="I14" s="80"/>
      <c r="J14" s="80">
        <f>J16+J17</f>
        <v>547689</v>
      </c>
      <c r="K14" s="69">
        <f>K16+K17</f>
        <v>565280.19999999995</v>
      </c>
      <c r="L14" s="69"/>
    </row>
    <row r="15" spans="1:13" ht="12.75" customHeight="1" x14ac:dyDescent="0.15">
      <c r="A15" s="19"/>
      <c r="B15" s="18" t="s">
        <v>3</v>
      </c>
      <c r="C15" s="70"/>
      <c r="D15" s="78"/>
      <c r="E15" s="78"/>
      <c r="F15" s="78"/>
      <c r="G15" s="78"/>
      <c r="H15" s="78"/>
      <c r="I15" s="78"/>
      <c r="J15" s="78"/>
      <c r="K15" s="72"/>
      <c r="L15" s="72"/>
    </row>
    <row r="16" spans="1:13" s="6" customFormat="1" ht="29.25" customHeight="1" x14ac:dyDescent="0.15">
      <c r="A16" s="75" t="s">
        <v>368</v>
      </c>
      <c r="B16" s="15" t="s">
        <v>369</v>
      </c>
      <c r="C16" s="75" t="s">
        <v>365</v>
      </c>
      <c r="D16" s="80">
        <v>498567.3</v>
      </c>
      <c r="E16" s="80">
        <v>498567.3</v>
      </c>
      <c r="F16" s="80"/>
      <c r="G16" s="80">
        <f>G18+G19</f>
        <v>496459.9</v>
      </c>
      <c r="H16" s="80">
        <f>H18+H19</f>
        <v>496459.9</v>
      </c>
      <c r="I16" s="80"/>
      <c r="J16" s="80">
        <f>J18+J19</f>
        <v>547689</v>
      </c>
      <c r="K16" s="69">
        <f>K18+K19</f>
        <v>565280.19999999995</v>
      </c>
      <c r="L16" s="69"/>
    </row>
    <row r="17" spans="1:12" ht="12.75" customHeight="1" x14ac:dyDescent="0.15">
      <c r="A17" s="19"/>
      <c r="B17" s="18" t="s">
        <v>188</v>
      </c>
      <c r="C17" s="19"/>
      <c r="D17" s="78"/>
      <c r="E17" s="78"/>
      <c r="F17" s="78"/>
      <c r="G17" s="78"/>
      <c r="H17" s="78"/>
      <c r="I17" s="78"/>
      <c r="J17" s="78"/>
      <c r="K17" s="72"/>
      <c r="L17" s="72"/>
    </row>
    <row r="18" spans="1:12" ht="14.25" customHeight="1" x14ac:dyDescent="0.15">
      <c r="A18" s="19" t="s">
        <v>370</v>
      </c>
      <c r="B18" s="18" t="s">
        <v>371</v>
      </c>
      <c r="C18" s="19" t="s">
        <v>370</v>
      </c>
      <c r="D18" s="78">
        <v>453646</v>
      </c>
      <c r="E18" s="78">
        <v>453646</v>
      </c>
      <c r="F18" s="78"/>
      <c r="G18" s="78">
        <v>419459.9</v>
      </c>
      <c r="H18" s="78">
        <v>419459.9</v>
      </c>
      <c r="I18" s="78"/>
      <c r="J18" s="80">
        <v>467889</v>
      </c>
      <c r="K18" s="69">
        <v>471680.2</v>
      </c>
      <c r="L18" s="72"/>
    </row>
    <row r="19" spans="1:12" ht="26.25" customHeight="1" x14ac:dyDescent="0.15">
      <c r="A19" s="19" t="s">
        <v>372</v>
      </c>
      <c r="B19" s="18" t="s">
        <v>373</v>
      </c>
      <c r="C19" s="19" t="s">
        <v>372</v>
      </c>
      <c r="D19" s="78">
        <v>44921.3</v>
      </c>
      <c r="E19" s="78">
        <v>44921.3</v>
      </c>
      <c r="F19" s="78"/>
      <c r="G19" s="78">
        <v>77000</v>
      </c>
      <c r="H19" s="78">
        <v>77000</v>
      </c>
      <c r="I19" s="78"/>
      <c r="J19" s="78">
        <v>79800</v>
      </c>
      <c r="K19" s="72">
        <v>93600</v>
      </c>
      <c r="L19" s="72"/>
    </row>
    <row r="20" spans="1:12" s="6" customFormat="1" ht="29.25" customHeight="1" x14ac:dyDescent="0.15">
      <c r="A20" s="75" t="s">
        <v>374</v>
      </c>
      <c r="B20" s="15" t="s">
        <v>375</v>
      </c>
      <c r="C20" s="75" t="s">
        <v>365</v>
      </c>
      <c r="D20" s="80">
        <v>271872.09999999998</v>
      </c>
      <c r="E20" s="80">
        <v>271872.09999999998</v>
      </c>
      <c r="F20" s="80"/>
      <c r="G20" s="80">
        <f>G22+G29+G34+G43+G46+G50</f>
        <v>312474.2</v>
      </c>
      <c r="H20" s="80">
        <f>H22+H29+H34+H43+H46+H50</f>
        <v>312474.2</v>
      </c>
      <c r="I20" s="80"/>
      <c r="J20" s="80">
        <f>J22+J29+J34+J43+J46+J50</f>
        <v>305007.19999999995</v>
      </c>
      <c r="K20" s="68">
        <f>K22+K29+K34+K43+K46+K50</f>
        <v>297104.40000000002</v>
      </c>
      <c r="L20" s="69"/>
    </row>
    <row r="21" spans="1:12" ht="12.75" customHeight="1" x14ac:dyDescent="0.15">
      <c r="A21" s="19"/>
      <c r="B21" s="18" t="s">
        <v>3</v>
      </c>
      <c r="C21" s="19"/>
      <c r="D21" s="78"/>
      <c r="E21" s="78"/>
      <c r="F21" s="78"/>
      <c r="G21" s="78"/>
      <c r="H21" s="78"/>
      <c r="I21" s="78"/>
      <c r="J21" s="79"/>
      <c r="K21" s="72"/>
      <c r="L21" s="72"/>
    </row>
    <row r="22" spans="1:12" s="6" customFormat="1" ht="25.5" customHeight="1" x14ac:dyDescent="0.15">
      <c r="A22" s="75" t="s">
        <v>376</v>
      </c>
      <c r="B22" s="15" t="s">
        <v>377</v>
      </c>
      <c r="C22" s="75" t="s">
        <v>365</v>
      </c>
      <c r="D22" s="80">
        <f>D24+D25+D26+D27</f>
        <v>92866.8</v>
      </c>
      <c r="E22" s="80">
        <f>E24+E25+E26+E27</f>
        <v>92866.8</v>
      </c>
      <c r="F22" s="80"/>
      <c r="G22" s="80">
        <f>G24+G25+G26+G27</f>
        <v>125706.59999999999</v>
      </c>
      <c r="H22" s="80">
        <f>H24+H25+H26+H27</f>
        <v>125706.59999999999</v>
      </c>
      <c r="I22" s="80"/>
      <c r="J22" s="80">
        <f>J24+J25+J26+J27</f>
        <v>120196.4</v>
      </c>
      <c r="K22" s="69">
        <f>K24+K25+K26+K27</f>
        <v>127993.99999999999</v>
      </c>
      <c r="L22" s="69"/>
    </row>
    <row r="23" spans="1:12" ht="12.75" customHeight="1" x14ac:dyDescent="0.15">
      <c r="A23" s="19"/>
      <c r="B23" s="18" t="s">
        <v>188</v>
      </c>
      <c r="C23" s="19"/>
      <c r="D23" s="78"/>
      <c r="E23" s="78"/>
      <c r="F23" s="78"/>
      <c r="G23" s="78"/>
      <c r="H23" s="78"/>
      <c r="I23" s="78"/>
      <c r="J23" s="83"/>
      <c r="K23" s="73"/>
      <c r="L23" s="73"/>
    </row>
    <row r="24" spans="1:12" ht="12.75" customHeight="1" x14ac:dyDescent="0.15">
      <c r="A24" s="19" t="s">
        <v>378</v>
      </c>
      <c r="B24" s="18" t="s">
        <v>379</v>
      </c>
      <c r="C24" s="19" t="s">
        <v>378</v>
      </c>
      <c r="D24" s="78">
        <v>69886</v>
      </c>
      <c r="E24" s="78">
        <v>69886</v>
      </c>
      <c r="F24" s="78"/>
      <c r="G24" s="78">
        <v>111685.2</v>
      </c>
      <c r="H24" s="78">
        <v>111685.2</v>
      </c>
      <c r="I24" s="78"/>
      <c r="J24" s="78">
        <v>104710</v>
      </c>
      <c r="K24" s="72">
        <v>113975.2</v>
      </c>
      <c r="L24" s="72"/>
    </row>
    <row r="25" spans="1:12" ht="12.75" customHeight="1" x14ac:dyDescent="0.15">
      <c r="A25" s="19" t="s">
        <v>380</v>
      </c>
      <c r="B25" s="18" t="s">
        <v>381</v>
      </c>
      <c r="C25" s="19" t="s">
        <v>380</v>
      </c>
      <c r="D25" s="78">
        <v>16632.8</v>
      </c>
      <c r="E25" s="78">
        <v>16632.8</v>
      </c>
      <c r="F25" s="78"/>
      <c r="G25" s="78">
        <v>5502.9</v>
      </c>
      <c r="H25" s="78">
        <v>5502.9</v>
      </c>
      <c r="I25" s="78"/>
      <c r="J25" s="78">
        <v>7915.2</v>
      </c>
      <c r="K25" s="72">
        <v>5502.9</v>
      </c>
      <c r="L25" s="72"/>
    </row>
    <row r="26" spans="1:12" ht="12.75" customHeight="1" x14ac:dyDescent="0.15">
      <c r="A26" s="19" t="s">
        <v>382</v>
      </c>
      <c r="B26" s="18" t="s">
        <v>383</v>
      </c>
      <c r="C26" s="19" t="s">
        <v>382</v>
      </c>
      <c r="D26" s="78">
        <v>5688</v>
      </c>
      <c r="E26" s="78">
        <v>5688</v>
      </c>
      <c r="F26" s="78"/>
      <c r="G26" s="78">
        <v>7118.5</v>
      </c>
      <c r="H26" s="78">
        <v>7118.5</v>
      </c>
      <c r="I26" s="78"/>
      <c r="J26" s="78">
        <v>6171.2</v>
      </c>
      <c r="K26" s="72">
        <v>7115.9</v>
      </c>
      <c r="L26" s="72"/>
    </row>
    <row r="27" spans="1:12" ht="12.75" customHeight="1" x14ac:dyDescent="0.15">
      <c r="A27" s="19" t="s">
        <v>384</v>
      </c>
      <c r="B27" s="18" t="s">
        <v>385</v>
      </c>
      <c r="C27" s="19" t="s">
        <v>384</v>
      </c>
      <c r="D27" s="78">
        <v>660</v>
      </c>
      <c r="E27" s="78">
        <v>660</v>
      </c>
      <c r="F27" s="78"/>
      <c r="G27" s="78">
        <v>1400</v>
      </c>
      <c r="H27" s="78">
        <v>1400</v>
      </c>
      <c r="I27" s="78"/>
      <c r="J27" s="80">
        <v>1400</v>
      </c>
      <c r="K27" s="69">
        <v>1400</v>
      </c>
      <c r="L27" s="73"/>
    </row>
    <row r="28" spans="1:12" ht="12.75" customHeight="1" x14ac:dyDescent="0.15">
      <c r="A28" s="19" t="s">
        <v>386</v>
      </c>
      <c r="B28" s="18" t="s">
        <v>387</v>
      </c>
      <c r="C28" s="19" t="s">
        <v>386</v>
      </c>
      <c r="D28" s="78"/>
      <c r="E28" s="78"/>
      <c r="F28" s="78"/>
      <c r="G28" s="78"/>
      <c r="H28" s="78"/>
      <c r="I28" s="78"/>
      <c r="J28" s="79"/>
      <c r="K28" s="72"/>
      <c r="L28" s="72"/>
    </row>
    <row r="29" spans="1:12" s="6" customFormat="1" ht="25.5" customHeight="1" x14ac:dyDescent="0.15">
      <c r="A29" s="75" t="s">
        <v>388</v>
      </c>
      <c r="B29" s="15" t="s">
        <v>389</v>
      </c>
      <c r="C29" s="75" t="s">
        <v>365</v>
      </c>
      <c r="D29" s="80">
        <v>241.9</v>
      </c>
      <c r="E29" s="80">
        <v>241.9</v>
      </c>
      <c r="F29" s="80"/>
      <c r="G29" s="80">
        <v>3300</v>
      </c>
      <c r="H29" s="80">
        <v>3300</v>
      </c>
      <c r="I29" s="80"/>
      <c r="J29" s="81">
        <v>6300</v>
      </c>
      <c r="K29" s="69">
        <v>5500</v>
      </c>
      <c r="L29" s="69"/>
    </row>
    <row r="30" spans="1:12" ht="12.75" customHeight="1" x14ac:dyDescent="0.15">
      <c r="A30" s="19"/>
      <c r="B30" s="18" t="s">
        <v>188</v>
      </c>
      <c r="C30" s="19"/>
      <c r="D30" s="78"/>
      <c r="E30" s="78"/>
      <c r="F30" s="78"/>
      <c r="G30" s="78"/>
      <c r="H30" s="78"/>
      <c r="I30" s="78"/>
      <c r="J30" s="79"/>
      <c r="K30" s="72"/>
      <c r="L30" s="72"/>
    </row>
    <row r="31" spans="1:12" ht="12.75" customHeight="1" x14ac:dyDescent="0.15">
      <c r="A31" s="19" t="s">
        <v>390</v>
      </c>
      <c r="B31" s="18" t="s">
        <v>391</v>
      </c>
      <c r="C31" s="19" t="s">
        <v>390</v>
      </c>
      <c r="D31" s="78">
        <v>241.9</v>
      </c>
      <c r="E31" s="78">
        <v>241.9</v>
      </c>
      <c r="F31" s="78"/>
      <c r="G31" s="78">
        <v>500</v>
      </c>
      <c r="H31" s="78">
        <v>500</v>
      </c>
      <c r="I31" s="78"/>
      <c r="J31" s="81">
        <v>500</v>
      </c>
      <c r="K31" s="69">
        <v>500</v>
      </c>
      <c r="L31" s="73"/>
    </row>
    <row r="32" spans="1:12" ht="12.75" customHeight="1" x14ac:dyDescent="0.15">
      <c r="A32" s="19" t="s">
        <v>392</v>
      </c>
      <c r="B32" s="18" t="s">
        <v>393</v>
      </c>
      <c r="C32" s="19" t="s">
        <v>392</v>
      </c>
      <c r="D32" s="78"/>
      <c r="E32" s="78"/>
      <c r="F32" s="78"/>
      <c r="G32" s="78">
        <v>2000</v>
      </c>
      <c r="H32" s="78">
        <v>2000</v>
      </c>
      <c r="I32" s="78"/>
      <c r="J32" s="79">
        <v>5000</v>
      </c>
      <c r="K32" s="69"/>
      <c r="L32" s="73"/>
    </row>
    <row r="33" spans="1:12" ht="12.75" customHeight="1" x14ac:dyDescent="0.15">
      <c r="A33" s="19">
        <v>4223</v>
      </c>
      <c r="B33" s="18" t="s">
        <v>603</v>
      </c>
      <c r="C33" s="19">
        <v>4229</v>
      </c>
      <c r="D33" s="78"/>
      <c r="E33" s="78"/>
      <c r="F33" s="78"/>
      <c r="G33" s="78">
        <v>800</v>
      </c>
      <c r="H33" s="78">
        <v>2000</v>
      </c>
      <c r="I33" s="78"/>
      <c r="J33" s="79">
        <v>800</v>
      </c>
      <c r="K33" s="72">
        <v>5000</v>
      </c>
      <c r="L33" s="72"/>
    </row>
    <row r="34" spans="1:12" s="6" customFormat="1" ht="25.5" customHeight="1" x14ac:dyDescent="0.15">
      <c r="A34" s="75" t="s">
        <v>394</v>
      </c>
      <c r="B34" s="15" t="s">
        <v>395</v>
      </c>
      <c r="C34" s="75" t="s">
        <v>365</v>
      </c>
      <c r="D34" s="80">
        <v>20387.599999999999</v>
      </c>
      <c r="E34" s="80">
        <f>E37+E38+E39+E41+E42</f>
        <v>20387.599999999999</v>
      </c>
      <c r="F34" s="80"/>
      <c r="G34" s="80">
        <f>G37+G38+G39+G40+G41+G42</f>
        <v>26964.400000000001</v>
      </c>
      <c r="H34" s="80">
        <f>H37+H38+H39+H40+H41+H42</f>
        <v>26964.400000000001</v>
      </c>
      <c r="I34" s="80"/>
      <c r="J34" s="81">
        <v>15793</v>
      </c>
      <c r="K34" s="69">
        <f>K37+K38+K39+K41+K42</f>
        <v>27964.400000000001</v>
      </c>
      <c r="L34" s="69"/>
    </row>
    <row r="35" spans="1:12" ht="12.75" customHeight="1" x14ac:dyDescent="0.15">
      <c r="A35" s="19"/>
      <c r="B35" s="18" t="s">
        <v>188</v>
      </c>
      <c r="C35" s="19"/>
      <c r="D35" s="78"/>
      <c r="E35" s="78"/>
      <c r="F35" s="78"/>
      <c r="G35" s="78"/>
      <c r="H35" s="78"/>
      <c r="I35" s="78"/>
      <c r="J35" s="79"/>
      <c r="K35" s="72"/>
      <c r="L35" s="72"/>
    </row>
    <row r="36" spans="1:12" ht="12.75" customHeight="1" x14ac:dyDescent="0.15">
      <c r="A36" s="19" t="s">
        <v>396</v>
      </c>
      <c r="B36" s="18" t="s">
        <v>397</v>
      </c>
      <c r="C36" s="19" t="s">
        <v>396</v>
      </c>
      <c r="D36" s="78"/>
      <c r="E36" s="78"/>
      <c r="F36" s="78"/>
      <c r="G36" s="78"/>
      <c r="H36" s="78"/>
      <c r="I36" s="78"/>
      <c r="J36" s="79"/>
      <c r="K36" s="72"/>
      <c r="L36" s="72"/>
    </row>
    <row r="37" spans="1:12" ht="12.75" customHeight="1" x14ac:dyDescent="0.15">
      <c r="A37" s="19" t="s">
        <v>398</v>
      </c>
      <c r="B37" s="18" t="s">
        <v>399</v>
      </c>
      <c r="C37" s="19" t="s">
        <v>398</v>
      </c>
      <c r="D37" s="78">
        <v>1767.1</v>
      </c>
      <c r="E37" s="78">
        <v>1767.1</v>
      </c>
      <c r="F37" s="78"/>
      <c r="G37" s="78">
        <v>1947.4</v>
      </c>
      <c r="H37" s="78">
        <v>1947.4</v>
      </c>
      <c r="I37" s="78"/>
      <c r="J37" s="81">
        <v>1213</v>
      </c>
      <c r="K37" s="69">
        <v>1947.4</v>
      </c>
      <c r="L37" s="73"/>
    </row>
    <row r="38" spans="1:12" ht="12.75" customHeight="1" x14ac:dyDescent="0.15">
      <c r="A38" s="19" t="s">
        <v>400</v>
      </c>
      <c r="B38" s="18" t="s">
        <v>401</v>
      </c>
      <c r="C38" s="19" t="s">
        <v>400</v>
      </c>
      <c r="D38" s="78">
        <v>90</v>
      </c>
      <c r="E38" s="78">
        <v>90</v>
      </c>
      <c r="F38" s="78"/>
      <c r="G38" s="78"/>
      <c r="H38" s="78"/>
      <c r="I38" s="78"/>
      <c r="J38" s="79"/>
      <c r="K38" s="72"/>
      <c r="L38" s="72"/>
    </row>
    <row r="39" spans="1:12" ht="12.75" customHeight="1" x14ac:dyDescent="0.15">
      <c r="A39" s="19" t="s">
        <v>402</v>
      </c>
      <c r="B39" s="18" t="s">
        <v>403</v>
      </c>
      <c r="C39" s="19" t="s">
        <v>402</v>
      </c>
      <c r="D39" s="78">
        <v>2115.9</v>
      </c>
      <c r="E39" s="78">
        <v>2115.9</v>
      </c>
      <c r="F39" s="78"/>
      <c r="G39" s="78">
        <v>1760</v>
      </c>
      <c r="H39" s="78">
        <v>1760</v>
      </c>
      <c r="I39" s="78"/>
      <c r="J39" s="79">
        <v>1080</v>
      </c>
      <c r="K39" s="72">
        <v>1760</v>
      </c>
      <c r="L39" s="72"/>
    </row>
    <row r="40" spans="1:12" ht="12.75" customHeight="1" x14ac:dyDescent="0.15">
      <c r="A40" s="19" t="s">
        <v>404</v>
      </c>
      <c r="B40" s="18" t="s">
        <v>405</v>
      </c>
      <c r="C40" s="19" t="s">
        <v>404</v>
      </c>
      <c r="D40" s="78"/>
      <c r="E40" s="78"/>
      <c r="F40" s="78"/>
      <c r="G40" s="78"/>
      <c r="H40" s="78"/>
      <c r="I40" s="78"/>
      <c r="J40" s="82"/>
      <c r="K40" s="73"/>
      <c r="L40" s="73"/>
    </row>
    <row r="41" spans="1:12" ht="12.75" customHeight="1" x14ac:dyDescent="0.15">
      <c r="A41" s="19" t="s">
        <v>406</v>
      </c>
      <c r="B41" s="18" t="s">
        <v>407</v>
      </c>
      <c r="C41" s="19" t="s">
        <v>406</v>
      </c>
      <c r="D41" s="78">
        <v>1314.8</v>
      </c>
      <c r="E41" s="78">
        <v>1314.8</v>
      </c>
      <c r="F41" s="78"/>
      <c r="G41" s="78">
        <v>2000</v>
      </c>
      <c r="H41" s="78">
        <v>2000</v>
      </c>
      <c r="I41" s="78"/>
      <c r="J41" s="79">
        <v>4000</v>
      </c>
      <c r="K41" s="72">
        <v>4000</v>
      </c>
      <c r="L41" s="72"/>
    </row>
    <row r="42" spans="1:12" ht="12.75" customHeight="1" x14ac:dyDescent="0.15">
      <c r="A42" s="19" t="s">
        <v>408</v>
      </c>
      <c r="B42" s="18" t="s">
        <v>409</v>
      </c>
      <c r="C42" s="19" t="s">
        <v>410</v>
      </c>
      <c r="D42" s="78">
        <v>15099.8</v>
      </c>
      <c r="E42" s="78">
        <v>15099.8</v>
      </c>
      <c r="F42" s="78"/>
      <c r="G42" s="78">
        <v>21257</v>
      </c>
      <c r="H42" s="78">
        <v>21257</v>
      </c>
      <c r="I42" s="78"/>
      <c r="J42" s="79">
        <v>9500</v>
      </c>
      <c r="K42" s="72">
        <v>20257</v>
      </c>
      <c r="L42" s="72"/>
    </row>
    <row r="43" spans="1:12" s="6" customFormat="1" ht="25.5" customHeight="1" x14ac:dyDescent="0.15">
      <c r="A43" s="75" t="s">
        <v>411</v>
      </c>
      <c r="B43" s="15" t="s">
        <v>412</v>
      </c>
      <c r="C43" s="75" t="s">
        <v>365</v>
      </c>
      <c r="D43" s="80">
        <v>3321.5</v>
      </c>
      <c r="E43" s="80">
        <v>3321.5</v>
      </c>
      <c r="F43" s="80"/>
      <c r="G43" s="80">
        <v>9259.7000000000007</v>
      </c>
      <c r="H43" s="80">
        <v>9259.7000000000007</v>
      </c>
      <c r="I43" s="80"/>
      <c r="J43" s="81">
        <v>9307.2999999999993</v>
      </c>
      <c r="K43" s="69">
        <v>9359.7000000000007</v>
      </c>
      <c r="L43" s="69"/>
    </row>
    <row r="44" spans="1:12" ht="12.75" customHeight="1" x14ac:dyDescent="0.15">
      <c r="A44" s="19"/>
      <c r="B44" s="18" t="s">
        <v>188</v>
      </c>
      <c r="C44" s="19"/>
      <c r="D44" s="78"/>
      <c r="E44" s="78"/>
      <c r="F44" s="78"/>
      <c r="G44" s="78"/>
      <c r="H44" s="78"/>
      <c r="I44" s="78"/>
      <c r="J44" s="82"/>
      <c r="K44" s="73"/>
      <c r="L44" s="73"/>
    </row>
    <row r="45" spans="1:12" ht="12.75" customHeight="1" x14ac:dyDescent="0.15">
      <c r="A45" s="19" t="s">
        <v>413</v>
      </c>
      <c r="B45" s="18" t="s">
        <v>414</v>
      </c>
      <c r="C45" s="19" t="s">
        <v>413</v>
      </c>
      <c r="D45" s="78">
        <v>3321.5</v>
      </c>
      <c r="E45" s="78">
        <v>3321.5</v>
      </c>
      <c r="F45" s="78"/>
      <c r="G45" s="78">
        <v>9259.7000000000007</v>
      </c>
      <c r="H45" s="78">
        <v>9259.7000000000007</v>
      </c>
      <c r="I45" s="78"/>
      <c r="J45" s="79">
        <v>9307.2999999999993</v>
      </c>
      <c r="K45" s="72">
        <v>9359.7000000000007</v>
      </c>
      <c r="L45" s="72"/>
    </row>
    <row r="46" spans="1:12" s="6" customFormat="1" ht="36.75" customHeight="1" x14ac:dyDescent="0.15">
      <c r="A46" s="75" t="s">
        <v>415</v>
      </c>
      <c r="B46" s="15" t="s">
        <v>416</v>
      </c>
      <c r="C46" s="75" t="s">
        <v>365</v>
      </c>
      <c r="D46" s="80">
        <v>43540.5</v>
      </c>
      <c r="E46" s="80">
        <v>43540.5</v>
      </c>
      <c r="F46" s="80"/>
      <c r="G46" s="80">
        <f>G48+G49</f>
        <v>40846.800000000003</v>
      </c>
      <c r="H46" s="80">
        <f>H48+H49</f>
        <v>40846.800000000003</v>
      </c>
      <c r="I46" s="80"/>
      <c r="J46" s="81">
        <f>J48+J49</f>
        <v>38300</v>
      </c>
      <c r="K46" s="69">
        <f>K48+K49</f>
        <v>42446.8</v>
      </c>
      <c r="L46" s="69"/>
    </row>
    <row r="47" spans="1:12" ht="12.75" customHeight="1" x14ac:dyDescent="0.15">
      <c r="A47" s="19"/>
      <c r="B47" s="18" t="s">
        <v>188</v>
      </c>
      <c r="C47" s="19"/>
      <c r="D47" s="78"/>
      <c r="E47" s="78"/>
      <c r="F47" s="78"/>
      <c r="G47" s="78"/>
      <c r="H47" s="78"/>
      <c r="I47" s="78"/>
      <c r="J47" s="82"/>
      <c r="K47" s="73"/>
      <c r="L47" s="73"/>
    </row>
    <row r="48" spans="1:12" ht="12.75" customHeight="1" x14ac:dyDescent="0.15">
      <c r="A48" s="19" t="s">
        <v>417</v>
      </c>
      <c r="B48" s="18" t="s">
        <v>418</v>
      </c>
      <c r="C48" s="19" t="s">
        <v>417</v>
      </c>
      <c r="D48" s="78"/>
      <c r="E48" s="78"/>
      <c r="F48" s="78"/>
      <c r="G48" s="78">
        <v>30366.799999999999</v>
      </c>
      <c r="H48" s="78">
        <v>30366.799999999999</v>
      </c>
      <c r="I48" s="78"/>
      <c r="J48" s="81">
        <v>32000</v>
      </c>
      <c r="K48" s="69">
        <v>30366.799999999999</v>
      </c>
      <c r="L48" s="69"/>
    </row>
    <row r="49" spans="1:12" ht="12.75" customHeight="1" x14ac:dyDescent="0.15">
      <c r="A49" s="19" t="s">
        <v>419</v>
      </c>
      <c r="B49" s="18" t="s">
        <v>420</v>
      </c>
      <c r="C49" s="19" t="s">
        <v>419</v>
      </c>
      <c r="D49" s="78"/>
      <c r="E49" s="78"/>
      <c r="F49" s="78"/>
      <c r="G49" s="78">
        <v>10480</v>
      </c>
      <c r="H49" s="78">
        <v>10480</v>
      </c>
      <c r="I49" s="78"/>
      <c r="J49" s="81">
        <v>6300</v>
      </c>
      <c r="K49" s="69">
        <v>12080</v>
      </c>
      <c r="L49" s="73"/>
    </row>
    <row r="50" spans="1:12" s="6" customFormat="1" ht="25.5" customHeight="1" x14ac:dyDescent="0.15">
      <c r="A50" s="75" t="s">
        <v>421</v>
      </c>
      <c r="B50" s="15" t="s">
        <v>422</v>
      </c>
      <c r="C50" s="75" t="s">
        <v>365</v>
      </c>
      <c r="D50" s="80">
        <v>106931.3</v>
      </c>
      <c r="E50" s="80">
        <v>106931.3</v>
      </c>
      <c r="F50" s="80"/>
      <c r="G50" s="80">
        <v>106396.7</v>
      </c>
      <c r="H50" s="80">
        <v>106396.7</v>
      </c>
      <c r="I50" s="80"/>
      <c r="J50" s="81">
        <f>J52+J54+J55+J53+J56</f>
        <v>115110.5</v>
      </c>
      <c r="K50" s="69">
        <f>K52+K54+K55+K56</f>
        <v>83839.5</v>
      </c>
      <c r="L50" s="69"/>
    </row>
    <row r="51" spans="1:12" ht="12.75" customHeight="1" x14ac:dyDescent="0.15">
      <c r="A51" s="19"/>
      <c r="B51" s="18" t="s">
        <v>188</v>
      </c>
      <c r="C51" s="19"/>
      <c r="D51" s="78"/>
      <c r="E51" s="78"/>
      <c r="F51" s="78"/>
      <c r="G51" s="78"/>
      <c r="H51" s="78"/>
      <c r="I51" s="78"/>
      <c r="J51" s="81"/>
      <c r="K51" s="69"/>
      <c r="L51" s="69"/>
    </row>
    <row r="52" spans="1:12" ht="12.75" customHeight="1" x14ac:dyDescent="0.15">
      <c r="A52" s="19" t="s">
        <v>423</v>
      </c>
      <c r="B52" s="18" t="s">
        <v>424</v>
      </c>
      <c r="C52" s="19" t="s">
        <v>423</v>
      </c>
      <c r="D52" s="78"/>
      <c r="E52" s="78"/>
      <c r="F52" s="78"/>
      <c r="G52" s="78">
        <v>4740</v>
      </c>
      <c r="H52" s="78">
        <v>4740</v>
      </c>
      <c r="I52" s="78"/>
      <c r="J52" s="81">
        <v>4200</v>
      </c>
      <c r="K52" s="69">
        <v>4740</v>
      </c>
      <c r="L52" s="73"/>
    </row>
    <row r="53" spans="1:12" ht="12.75" customHeight="1" x14ac:dyDescent="0.15">
      <c r="A53" s="19">
        <v>4262</v>
      </c>
      <c r="B53" s="18" t="s">
        <v>604</v>
      </c>
      <c r="C53" s="19">
        <v>4262</v>
      </c>
      <c r="D53" s="78"/>
      <c r="E53" s="78"/>
      <c r="F53" s="78"/>
      <c r="G53" s="78">
        <v>800</v>
      </c>
      <c r="H53" s="78"/>
      <c r="I53" s="78"/>
      <c r="J53" s="81">
        <v>800</v>
      </c>
      <c r="K53" s="69"/>
      <c r="L53" s="73"/>
    </row>
    <row r="54" spans="1:12" ht="12.75" customHeight="1" x14ac:dyDescent="0.15">
      <c r="A54" s="19" t="s">
        <v>425</v>
      </c>
      <c r="B54" s="18" t="s">
        <v>426</v>
      </c>
      <c r="C54" s="19" t="s">
        <v>425</v>
      </c>
      <c r="D54" s="78"/>
      <c r="E54" s="78"/>
      <c r="F54" s="78"/>
      <c r="G54" s="78">
        <v>86271.7</v>
      </c>
      <c r="H54" s="78">
        <v>86271.7</v>
      </c>
      <c r="I54" s="78"/>
      <c r="J54" s="79">
        <v>75530.5</v>
      </c>
      <c r="K54" s="72">
        <v>63514.5</v>
      </c>
      <c r="L54" s="72"/>
    </row>
    <row r="55" spans="1:12" ht="12.75" customHeight="1" x14ac:dyDescent="0.15">
      <c r="A55" s="19" t="s">
        <v>427</v>
      </c>
      <c r="B55" s="18" t="s">
        <v>428</v>
      </c>
      <c r="C55" s="19" t="s">
        <v>427</v>
      </c>
      <c r="D55" s="78"/>
      <c r="E55" s="78"/>
      <c r="F55" s="78"/>
      <c r="G55" s="78">
        <v>5050</v>
      </c>
      <c r="H55" s="78">
        <v>5050</v>
      </c>
      <c r="I55" s="78"/>
      <c r="J55" s="81">
        <v>5330</v>
      </c>
      <c r="K55" s="69">
        <v>5050</v>
      </c>
      <c r="L55" s="69"/>
    </row>
    <row r="56" spans="1:12" ht="12.75" customHeight="1" x14ac:dyDescent="0.15">
      <c r="A56" s="19" t="s">
        <v>429</v>
      </c>
      <c r="B56" s="18" t="s">
        <v>430</v>
      </c>
      <c r="C56" s="19" t="s">
        <v>431</v>
      </c>
      <c r="D56" s="78"/>
      <c r="E56" s="78"/>
      <c r="F56" s="78"/>
      <c r="G56" s="78">
        <v>9535</v>
      </c>
      <c r="H56" s="78">
        <v>9535</v>
      </c>
      <c r="I56" s="78"/>
      <c r="J56" s="79">
        <v>29250</v>
      </c>
      <c r="K56" s="72">
        <v>10535</v>
      </c>
      <c r="L56" s="72"/>
    </row>
    <row r="57" spans="1:12" s="6" customFormat="1" ht="25.5" customHeight="1" x14ac:dyDescent="0.15">
      <c r="A57" s="75" t="s">
        <v>432</v>
      </c>
      <c r="B57" s="15" t="s">
        <v>433</v>
      </c>
      <c r="C57" s="75" t="s">
        <v>365</v>
      </c>
      <c r="D57" s="80"/>
      <c r="E57" s="80"/>
      <c r="F57" s="80"/>
      <c r="G57" s="80"/>
      <c r="H57" s="80"/>
      <c r="I57" s="80"/>
      <c r="J57" s="81"/>
      <c r="K57" s="69"/>
      <c r="L57" s="69"/>
    </row>
    <row r="58" spans="1:12" ht="12.75" customHeight="1" x14ac:dyDescent="0.15">
      <c r="A58" s="19"/>
      <c r="B58" s="18" t="s">
        <v>3</v>
      </c>
      <c r="C58" s="19"/>
      <c r="D58" s="78"/>
      <c r="E58" s="78"/>
      <c r="F58" s="78"/>
      <c r="G58" s="78"/>
      <c r="H58" s="78"/>
      <c r="I58" s="78"/>
      <c r="J58" s="81"/>
      <c r="K58" s="69"/>
      <c r="L58" s="69"/>
    </row>
    <row r="59" spans="1:12" s="6" customFormat="1" ht="25.5" customHeight="1" x14ac:dyDescent="0.15">
      <c r="A59" s="75" t="s">
        <v>434</v>
      </c>
      <c r="B59" s="15" t="s">
        <v>435</v>
      </c>
      <c r="C59" s="75" t="s">
        <v>365</v>
      </c>
      <c r="D59" s="80"/>
      <c r="E59" s="80"/>
      <c r="F59" s="80"/>
      <c r="G59" s="80"/>
      <c r="H59" s="80"/>
      <c r="I59" s="80"/>
      <c r="J59" s="81"/>
      <c r="K59" s="69"/>
      <c r="L59" s="69"/>
    </row>
    <row r="60" spans="1:12" ht="12.75" customHeight="1" x14ac:dyDescent="0.15">
      <c r="A60" s="19"/>
      <c r="B60" s="18" t="s">
        <v>188</v>
      </c>
      <c r="C60" s="19"/>
      <c r="D60" s="78"/>
      <c r="E60" s="78"/>
      <c r="F60" s="78"/>
      <c r="G60" s="78"/>
      <c r="H60" s="78"/>
      <c r="I60" s="78"/>
      <c r="J60" s="79"/>
      <c r="K60" s="72"/>
      <c r="L60" s="72"/>
    </row>
    <row r="61" spans="1:12" ht="12.75" customHeight="1" x14ac:dyDescent="0.15">
      <c r="A61" s="19" t="s">
        <v>436</v>
      </c>
      <c r="B61" s="18" t="s">
        <v>437</v>
      </c>
      <c r="C61" s="19" t="s">
        <v>438</v>
      </c>
      <c r="D61" s="78"/>
      <c r="E61" s="78"/>
      <c r="F61" s="78"/>
      <c r="G61" s="78"/>
      <c r="H61" s="78"/>
      <c r="I61" s="78"/>
      <c r="J61" s="82"/>
      <c r="K61" s="73"/>
      <c r="L61" s="73"/>
    </row>
    <row r="62" spans="1:12" s="6" customFormat="1" ht="25.5" customHeight="1" x14ac:dyDescent="0.15">
      <c r="A62" s="75" t="s">
        <v>439</v>
      </c>
      <c r="B62" s="15" t="s">
        <v>440</v>
      </c>
      <c r="C62" s="75" t="s">
        <v>365</v>
      </c>
      <c r="D62" s="80">
        <v>679502</v>
      </c>
      <c r="E62" s="80">
        <v>679502</v>
      </c>
      <c r="F62" s="80"/>
      <c r="G62" s="80">
        <v>822453.5</v>
      </c>
      <c r="H62" s="80">
        <v>822453.5</v>
      </c>
      <c r="I62" s="80"/>
      <c r="J62" s="81">
        <v>1000209.5</v>
      </c>
      <c r="K62" s="69">
        <v>882360.2</v>
      </c>
      <c r="L62" s="69"/>
    </row>
    <row r="63" spans="1:12" ht="12.75" customHeight="1" x14ac:dyDescent="0.15">
      <c r="A63" s="19"/>
      <c r="B63" s="18" t="s">
        <v>3</v>
      </c>
      <c r="C63" s="19"/>
      <c r="D63" s="78"/>
      <c r="E63" s="78"/>
      <c r="F63" s="78"/>
      <c r="G63" s="78"/>
      <c r="H63" s="78"/>
      <c r="I63" s="78"/>
      <c r="J63" s="81"/>
      <c r="K63" s="69"/>
      <c r="L63" s="69"/>
    </row>
    <row r="64" spans="1:12" s="6" customFormat="1" ht="25.5" customHeight="1" x14ac:dyDescent="0.15">
      <c r="A64" s="75" t="s">
        <v>441</v>
      </c>
      <c r="B64" s="15" t="s">
        <v>442</v>
      </c>
      <c r="C64" s="75" t="s">
        <v>365</v>
      </c>
      <c r="D64" s="80"/>
      <c r="E64" s="80"/>
      <c r="F64" s="80"/>
      <c r="G64" s="80">
        <v>822453.5</v>
      </c>
      <c r="H64" s="80">
        <v>822453.5</v>
      </c>
      <c r="I64" s="80"/>
      <c r="J64" s="81">
        <v>1000209.5</v>
      </c>
      <c r="K64" s="69">
        <v>882360.2</v>
      </c>
      <c r="L64" s="69"/>
    </row>
    <row r="65" spans="1:12" ht="12.75" customHeight="1" x14ac:dyDescent="0.15">
      <c r="A65" s="19"/>
      <c r="B65" s="18" t="s">
        <v>188</v>
      </c>
      <c r="C65" s="19"/>
      <c r="D65" s="78"/>
      <c r="E65" s="78"/>
      <c r="F65" s="78"/>
      <c r="G65" s="78"/>
      <c r="H65" s="78"/>
      <c r="I65" s="78"/>
      <c r="J65" s="79"/>
      <c r="K65" s="72"/>
      <c r="L65" s="72"/>
    </row>
    <row r="66" spans="1:12" ht="12.75" customHeight="1" x14ac:dyDescent="0.15">
      <c r="A66" s="19" t="s">
        <v>443</v>
      </c>
      <c r="B66" s="18" t="s">
        <v>444</v>
      </c>
      <c r="C66" s="19" t="s">
        <v>445</v>
      </c>
      <c r="D66" s="80">
        <v>679502</v>
      </c>
      <c r="E66" s="78">
        <v>679502</v>
      </c>
      <c r="F66" s="78"/>
      <c r="G66" s="78">
        <v>822453.5</v>
      </c>
      <c r="H66" s="78">
        <v>822453.5</v>
      </c>
      <c r="I66" s="78"/>
      <c r="J66" s="81">
        <v>1000209.5</v>
      </c>
      <c r="K66" s="69">
        <v>882360.2</v>
      </c>
      <c r="L66" s="69"/>
    </row>
    <row r="67" spans="1:12" s="6" customFormat="1" ht="25.5" customHeight="1" x14ac:dyDescent="0.15">
      <c r="A67" s="75" t="s">
        <v>446</v>
      </c>
      <c r="B67" s="15" t="s">
        <v>447</v>
      </c>
      <c r="C67" s="75" t="s">
        <v>365</v>
      </c>
      <c r="D67" s="80"/>
      <c r="E67" s="80"/>
      <c r="F67" s="80"/>
      <c r="G67" s="80"/>
      <c r="H67" s="80"/>
      <c r="I67" s="80"/>
      <c r="J67" s="81"/>
      <c r="K67" s="69"/>
      <c r="L67" s="69"/>
    </row>
    <row r="68" spans="1:12" ht="12.75" customHeight="1" x14ac:dyDescent="0.15">
      <c r="A68" s="19"/>
      <c r="B68" s="18" t="s">
        <v>188</v>
      </c>
      <c r="C68" s="19"/>
      <c r="D68" s="78"/>
      <c r="E68" s="78"/>
      <c r="F68" s="78"/>
      <c r="G68" s="78"/>
      <c r="H68" s="78"/>
      <c r="I68" s="78"/>
      <c r="J68" s="79"/>
      <c r="K68" s="72"/>
      <c r="L68" s="72"/>
    </row>
    <row r="69" spans="1:12" ht="28.5" customHeight="1" x14ac:dyDescent="0.15">
      <c r="A69" s="19" t="s">
        <v>448</v>
      </c>
      <c r="B69" s="18" t="s">
        <v>449</v>
      </c>
      <c r="C69" s="19" t="s">
        <v>450</v>
      </c>
      <c r="D69" s="78"/>
      <c r="E69" s="78"/>
      <c r="F69" s="78"/>
      <c r="G69" s="78"/>
      <c r="H69" s="78"/>
      <c r="I69" s="78"/>
      <c r="J69" s="81"/>
      <c r="K69" s="69"/>
      <c r="L69" s="69"/>
    </row>
    <row r="70" spans="1:12" ht="12.75" customHeight="1" x14ac:dyDescent="0.15">
      <c r="A70" s="19" t="s">
        <v>451</v>
      </c>
      <c r="B70" s="28" t="s">
        <v>452</v>
      </c>
      <c r="C70" s="19" t="s">
        <v>365</v>
      </c>
      <c r="D70" s="78">
        <v>25318.799999999999</v>
      </c>
      <c r="E70" s="78">
        <v>25318.799999999999</v>
      </c>
      <c r="F70" s="78"/>
      <c r="G70" s="78">
        <v>2920.8</v>
      </c>
      <c r="H70" s="78">
        <v>2920.8</v>
      </c>
      <c r="I70" s="78"/>
      <c r="J70" s="79">
        <f>J74+J77</f>
        <v>12992.4</v>
      </c>
      <c r="K70" s="72">
        <f>K74+K77</f>
        <v>8460</v>
      </c>
      <c r="L70" s="72"/>
    </row>
    <row r="71" spans="1:12" ht="12.75" customHeight="1" x14ac:dyDescent="0.15">
      <c r="A71" s="19"/>
      <c r="B71" s="18" t="s">
        <v>3</v>
      </c>
      <c r="C71" s="19"/>
      <c r="D71" s="78"/>
      <c r="E71" s="78"/>
      <c r="F71" s="78"/>
      <c r="G71" s="78"/>
      <c r="H71" s="78"/>
      <c r="I71" s="78"/>
      <c r="J71" s="79"/>
      <c r="K71" s="72"/>
      <c r="L71" s="72"/>
    </row>
    <row r="72" spans="1:12" s="6" customFormat="1" ht="25.5" customHeight="1" x14ac:dyDescent="0.15">
      <c r="A72" s="75" t="s">
        <v>453</v>
      </c>
      <c r="B72" s="15" t="s">
        <v>454</v>
      </c>
      <c r="C72" s="75" t="s">
        <v>365</v>
      </c>
      <c r="D72" s="80"/>
      <c r="E72" s="80"/>
      <c r="F72" s="80"/>
      <c r="G72" s="80">
        <v>2920.8</v>
      </c>
      <c r="H72" s="80">
        <v>2920.8</v>
      </c>
      <c r="I72" s="80"/>
      <c r="J72" s="79">
        <v>3992.4</v>
      </c>
      <c r="K72" s="69"/>
      <c r="L72" s="69"/>
    </row>
    <row r="73" spans="1:12" ht="12.75" customHeight="1" x14ac:dyDescent="0.15">
      <c r="A73" s="19"/>
      <c r="B73" s="18" t="s">
        <v>188</v>
      </c>
      <c r="C73" s="19"/>
      <c r="D73" s="78"/>
      <c r="E73" s="78"/>
      <c r="F73" s="78"/>
      <c r="G73" s="78"/>
      <c r="H73" s="78"/>
      <c r="I73" s="78"/>
      <c r="J73" s="79"/>
      <c r="K73" s="72"/>
      <c r="L73" s="72"/>
    </row>
    <row r="74" spans="1:12" ht="26.25" customHeight="1" x14ac:dyDescent="0.15">
      <c r="A74" s="19" t="s">
        <v>455</v>
      </c>
      <c r="B74" s="18" t="s">
        <v>456</v>
      </c>
      <c r="C74" s="19" t="s">
        <v>457</v>
      </c>
      <c r="D74" s="78">
        <v>22783.8</v>
      </c>
      <c r="E74" s="78">
        <v>22783.8</v>
      </c>
      <c r="F74" s="78"/>
      <c r="G74" s="78">
        <v>2920.8</v>
      </c>
      <c r="H74" s="78">
        <v>2920.8</v>
      </c>
      <c r="I74" s="78"/>
      <c r="J74" s="79">
        <v>3992.4</v>
      </c>
      <c r="K74" s="72">
        <v>960</v>
      </c>
      <c r="L74" s="72"/>
    </row>
    <row r="75" spans="1:12" ht="26.25" customHeight="1" x14ac:dyDescent="0.15">
      <c r="A75" s="19" t="s">
        <v>458</v>
      </c>
      <c r="B75" s="18" t="s">
        <v>459</v>
      </c>
      <c r="C75" s="19" t="s">
        <v>460</v>
      </c>
      <c r="D75" s="78"/>
      <c r="E75" s="78"/>
      <c r="F75" s="78"/>
      <c r="G75" s="78"/>
      <c r="H75" s="78"/>
      <c r="I75" s="78"/>
      <c r="J75" s="79"/>
      <c r="K75" s="72"/>
      <c r="L75" s="72"/>
    </row>
    <row r="76" spans="1:12" ht="26.25" customHeight="1" x14ac:dyDescent="0.15">
      <c r="A76" s="19" t="s">
        <v>461</v>
      </c>
      <c r="B76" s="18" t="s">
        <v>462</v>
      </c>
      <c r="C76" s="19" t="s">
        <v>463</v>
      </c>
      <c r="D76" s="78"/>
      <c r="E76" s="78"/>
      <c r="F76" s="78"/>
      <c r="G76" s="78"/>
      <c r="H76" s="78"/>
      <c r="I76" s="78"/>
      <c r="J76" s="79"/>
      <c r="K76" s="72"/>
      <c r="L76" s="72"/>
    </row>
    <row r="77" spans="1:12" s="6" customFormat="1" ht="32.25" customHeight="1" x14ac:dyDescent="0.15">
      <c r="A77" s="75" t="s">
        <v>464</v>
      </c>
      <c r="B77" s="15" t="s">
        <v>465</v>
      </c>
      <c r="C77" s="75" t="s">
        <v>365</v>
      </c>
      <c r="D77" s="80">
        <v>2535</v>
      </c>
      <c r="E77" s="80">
        <v>2535</v>
      </c>
      <c r="F77" s="80"/>
      <c r="G77" s="80"/>
      <c r="H77" s="80"/>
      <c r="I77" s="80"/>
      <c r="J77" s="81">
        <v>9000</v>
      </c>
      <c r="K77" s="69">
        <v>7500</v>
      </c>
      <c r="L77" s="69"/>
    </row>
    <row r="78" spans="1:12" ht="12.75" customHeight="1" x14ac:dyDescent="0.15">
      <c r="A78" s="19"/>
      <c r="B78" s="18" t="s">
        <v>188</v>
      </c>
      <c r="C78" s="19"/>
      <c r="D78" s="78"/>
      <c r="E78" s="78"/>
      <c r="F78" s="78"/>
      <c r="G78" s="78"/>
      <c r="H78" s="78"/>
      <c r="I78" s="78"/>
      <c r="J78" s="79"/>
      <c r="K78" s="72"/>
      <c r="L78" s="72"/>
    </row>
    <row r="79" spans="1:12" ht="12.75" customHeight="1" x14ac:dyDescent="0.15">
      <c r="A79" s="19" t="s">
        <v>466</v>
      </c>
      <c r="B79" s="18" t="s">
        <v>467</v>
      </c>
      <c r="C79" s="19" t="s">
        <v>468</v>
      </c>
      <c r="D79" s="78">
        <v>2535</v>
      </c>
      <c r="E79" s="78">
        <v>2535</v>
      </c>
      <c r="F79" s="78"/>
      <c r="G79" s="78"/>
      <c r="H79" s="78"/>
      <c r="I79" s="78"/>
      <c r="J79" s="79">
        <v>9000</v>
      </c>
      <c r="K79" s="72">
        <v>7500</v>
      </c>
      <c r="L79" s="72"/>
    </row>
    <row r="80" spans="1:12" s="6" customFormat="1" ht="31.5" customHeight="1" x14ac:dyDescent="0.15">
      <c r="A80" s="75" t="s">
        <v>469</v>
      </c>
      <c r="B80" s="15" t="s">
        <v>470</v>
      </c>
      <c r="C80" s="75" t="s">
        <v>365</v>
      </c>
      <c r="D80" s="80">
        <v>35392.400000000001</v>
      </c>
      <c r="E80" s="80">
        <v>35392.400000000001</v>
      </c>
      <c r="F80" s="80"/>
      <c r="G80" s="80">
        <v>24252.799999999999</v>
      </c>
      <c r="H80" s="80">
        <v>24252.799999999999</v>
      </c>
      <c r="I80" s="80"/>
      <c r="J80" s="78">
        <v>23000</v>
      </c>
      <c r="K80" s="71">
        <v>24252.799999999999</v>
      </c>
      <c r="L80" s="69"/>
    </row>
    <row r="81" spans="1:12" ht="12.75" customHeight="1" x14ac:dyDescent="0.15">
      <c r="A81" s="19"/>
      <c r="B81" s="18" t="s">
        <v>3</v>
      </c>
      <c r="C81" s="19"/>
      <c r="D81" s="78"/>
      <c r="E81" s="78"/>
      <c r="F81" s="78"/>
      <c r="G81" s="78"/>
      <c r="H81" s="78"/>
      <c r="I81" s="78"/>
      <c r="J81" s="79"/>
      <c r="K81" s="72"/>
      <c r="L81" s="72"/>
    </row>
    <row r="82" spans="1:12" s="6" customFormat="1" ht="25.5" customHeight="1" x14ac:dyDescent="0.15">
      <c r="A82" s="75" t="s">
        <v>471</v>
      </c>
      <c r="B82" s="15" t="s">
        <v>472</v>
      </c>
      <c r="C82" s="75" t="s">
        <v>365</v>
      </c>
      <c r="D82" s="80">
        <v>35392.400000000001</v>
      </c>
      <c r="E82" s="80">
        <v>35392.400000000001</v>
      </c>
      <c r="F82" s="80"/>
      <c r="G82" s="80">
        <v>24252.799999999999</v>
      </c>
      <c r="H82" s="80">
        <v>24252.799999999999</v>
      </c>
      <c r="I82" s="80"/>
      <c r="J82" s="78">
        <v>23000</v>
      </c>
      <c r="K82" s="71">
        <v>24252.799999999999</v>
      </c>
      <c r="L82" s="69"/>
    </row>
    <row r="83" spans="1:12" ht="12.75" customHeight="1" x14ac:dyDescent="0.15">
      <c r="A83" s="19"/>
      <c r="B83" s="18" t="s">
        <v>188</v>
      </c>
      <c r="C83" s="19"/>
      <c r="D83" s="78"/>
      <c r="E83" s="78"/>
      <c r="F83" s="78"/>
      <c r="G83" s="78"/>
      <c r="H83" s="78"/>
      <c r="I83" s="78"/>
      <c r="J83" s="79"/>
      <c r="K83" s="72"/>
      <c r="L83" s="72"/>
    </row>
    <row r="84" spans="1:12" ht="18" customHeight="1" x14ac:dyDescent="0.15">
      <c r="A84" s="19" t="s">
        <v>473</v>
      </c>
      <c r="B84" s="18" t="s">
        <v>474</v>
      </c>
      <c r="C84" s="19" t="s">
        <v>475</v>
      </c>
      <c r="D84" s="78"/>
      <c r="E84" s="78"/>
      <c r="F84" s="78"/>
      <c r="G84" s="78"/>
      <c r="H84" s="78"/>
      <c r="I84" s="78"/>
      <c r="J84" s="79"/>
      <c r="K84" s="72"/>
      <c r="L84" s="72"/>
    </row>
    <row r="85" spans="1:12" ht="18" customHeight="1" x14ac:dyDescent="0.15">
      <c r="A85" s="19" t="s">
        <v>476</v>
      </c>
      <c r="B85" s="18" t="s">
        <v>477</v>
      </c>
      <c r="C85" s="19" t="s">
        <v>478</v>
      </c>
      <c r="D85" s="78">
        <v>35392.400000000001</v>
      </c>
      <c r="E85" s="78">
        <v>35392.400000000001</v>
      </c>
      <c r="F85" s="78"/>
      <c r="G85" s="78">
        <v>24252.799999999999</v>
      </c>
      <c r="H85" s="78">
        <v>24252.799999999999</v>
      </c>
      <c r="I85" s="78"/>
      <c r="J85" s="78">
        <v>23000</v>
      </c>
      <c r="K85" s="71">
        <v>24252.799999999999</v>
      </c>
      <c r="L85" s="69"/>
    </row>
    <row r="86" spans="1:12" s="6" customFormat="1" ht="25.5" customHeight="1" x14ac:dyDescent="0.15">
      <c r="A86" s="75" t="s">
        <v>479</v>
      </c>
      <c r="B86" s="15" t="s">
        <v>480</v>
      </c>
      <c r="C86" s="75" t="s">
        <v>365</v>
      </c>
      <c r="D86" s="80">
        <v>733.4</v>
      </c>
      <c r="E86" s="80">
        <v>104291.6</v>
      </c>
      <c r="F86" s="80"/>
      <c r="G86" s="80">
        <v>432952.8</v>
      </c>
      <c r="H86" s="80">
        <v>432952.8</v>
      </c>
      <c r="I86" s="80"/>
      <c r="J86" s="80">
        <v>382784.3</v>
      </c>
      <c r="K86" s="68">
        <f>K88+K91+K97</f>
        <v>454150</v>
      </c>
      <c r="L86" s="69"/>
    </row>
    <row r="87" spans="1:12" ht="12.75" customHeight="1" x14ac:dyDescent="0.15">
      <c r="A87" s="19"/>
      <c r="B87" s="18" t="s">
        <v>3</v>
      </c>
      <c r="C87" s="19"/>
      <c r="D87" s="78"/>
      <c r="E87" s="78"/>
      <c r="F87" s="78"/>
      <c r="G87" s="78"/>
      <c r="H87" s="78"/>
      <c r="I87" s="78"/>
      <c r="J87" s="79"/>
      <c r="K87" s="72"/>
      <c r="L87" s="72"/>
    </row>
    <row r="88" spans="1:12" s="6" customFormat="1" ht="36" customHeight="1" x14ac:dyDescent="0.15">
      <c r="A88" s="75" t="s">
        <v>481</v>
      </c>
      <c r="B88" s="15" t="s">
        <v>482</v>
      </c>
      <c r="C88" s="75" t="s">
        <v>365</v>
      </c>
      <c r="D88" s="80"/>
      <c r="E88" s="80"/>
      <c r="F88" s="80"/>
      <c r="G88" s="80">
        <v>2000</v>
      </c>
      <c r="H88" s="80">
        <v>2000</v>
      </c>
      <c r="I88" s="80"/>
      <c r="J88" s="81">
        <v>3000</v>
      </c>
      <c r="K88" s="69">
        <v>2000</v>
      </c>
      <c r="L88" s="69"/>
    </row>
    <row r="89" spans="1:12" ht="12.75" customHeight="1" x14ac:dyDescent="0.15">
      <c r="A89" s="19"/>
      <c r="B89" s="18" t="s">
        <v>188</v>
      </c>
      <c r="C89" s="19"/>
      <c r="D89" s="78"/>
      <c r="E89" s="78"/>
      <c r="F89" s="78"/>
      <c r="G89" s="78"/>
      <c r="H89" s="78"/>
      <c r="I89" s="78"/>
      <c r="J89" s="79"/>
      <c r="K89" s="72"/>
      <c r="L89" s="72"/>
    </row>
    <row r="90" spans="1:12" s="6" customFormat="1" ht="38.25" customHeight="1" x14ac:dyDescent="0.15">
      <c r="A90" s="75" t="s">
        <v>483</v>
      </c>
      <c r="B90" s="20" t="s">
        <v>484</v>
      </c>
      <c r="C90" s="75" t="s">
        <v>485</v>
      </c>
      <c r="D90" s="80"/>
      <c r="E90" s="80"/>
      <c r="F90" s="80"/>
      <c r="G90" s="80">
        <v>2000</v>
      </c>
      <c r="H90" s="80">
        <v>2000</v>
      </c>
      <c r="I90" s="80"/>
      <c r="J90" s="81">
        <v>3000</v>
      </c>
      <c r="K90" s="69">
        <v>2000</v>
      </c>
      <c r="L90" s="69"/>
    </row>
    <row r="91" spans="1:12" s="6" customFormat="1" ht="43.5" customHeight="1" x14ac:dyDescent="0.15">
      <c r="A91" s="75" t="s">
        <v>486</v>
      </c>
      <c r="B91" s="15" t="s">
        <v>487</v>
      </c>
      <c r="C91" s="75" t="s">
        <v>365</v>
      </c>
      <c r="D91" s="80"/>
      <c r="E91" s="80"/>
      <c r="F91" s="80"/>
      <c r="G91" s="80">
        <v>12650</v>
      </c>
      <c r="H91" s="80">
        <v>12650</v>
      </c>
      <c r="I91" s="80"/>
      <c r="J91" s="81">
        <v>7210</v>
      </c>
      <c r="K91" s="69">
        <v>12150</v>
      </c>
      <c r="L91" s="69"/>
    </row>
    <row r="92" spans="1:12" ht="12.75" customHeight="1" x14ac:dyDescent="0.15">
      <c r="A92" s="19"/>
      <c r="B92" s="18" t="s">
        <v>188</v>
      </c>
      <c r="C92" s="19"/>
      <c r="D92" s="78"/>
      <c r="E92" s="78"/>
      <c r="F92" s="78"/>
      <c r="G92" s="78"/>
      <c r="H92" s="78"/>
      <c r="I92" s="78"/>
      <c r="J92" s="79"/>
      <c r="K92" s="72"/>
      <c r="L92" s="72"/>
    </row>
    <row r="93" spans="1:12" s="6" customFormat="1" ht="21.75" customHeight="1" x14ac:dyDescent="0.15">
      <c r="A93" s="75" t="s">
        <v>488</v>
      </c>
      <c r="B93" s="20" t="s">
        <v>489</v>
      </c>
      <c r="C93" s="75" t="s">
        <v>490</v>
      </c>
      <c r="D93" s="80">
        <v>7015.2</v>
      </c>
      <c r="E93" s="80">
        <v>7015.2</v>
      </c>
      <c r="F93" s="80"/>
      <c r="G93" s="80">
        <v>12650</v>
      </c>
      <c r="H93" s="80">
        <v>12650</v>
      </c>
      <c r="I93" s="80"/>
      <c r="J93" s="81">
        <v>7210</v>
      </c>
      <c r="K93" s="69">
        <v>12150</v>
      </c>
      <c r="L93" s="69"/>
    </row>
    <row r="94" spans="1:12" s="6" customFormat="1" ht="19.5" customHeight="1" x14ac:dyDescent="0.15">
      <c r="A94" s="75" t="s">
        <v>491</v>
      </c>
      <c r="B94" s="15" t="s">
        <v>492</v>
      </c>
      <c r="C94" s="75" t="s">
        <v>365</v>
      </c>
      <c r="D94" s="80"/>
      <c r="E94" s="80"/>
      <c r="F94" s="80"/>
      <c r="G94" s="80"/>
      <c r="H94" s="80"/>
      <c r="I94" s="80"/>
      <c r="J94" s="81"/>
      <c r="K94" s="69"/>
      <c r="L94" s="69"/>
    </row>
    <row r="95" spans="1:12" ht="12.75" customHeight="1" x14ac:dyDescent="0.15">
      <c r="A95" s="19"/>
      <c r="B95" s="18" t="s">
        <v>188</v>
      </c>
      <c r="C95" s="19"/>
      <c r="D95" s="78"/>
      <c r="E95" s="78"/>
      <c r="F95" s="78"/>
      <c r="G95" s="78"/>
      <c r="H95" s="78"/>
      <c r="I95" s="78"/>
      <c r="J95" s="79"/>
      <c r="K95" s="72"/>
      <c r="L95" s="72"/>
    </row>
    <row r="96" spans="1:12" s="6" customFormat="1" ht="20.25" customHeight="1" x14ac:dyDescent="0.15">
      <c r="A96" s="75" t="s">
        <v>493</v>
      </c>
      <c r="B96" s="20" t="s">
        <v>494</v>
      </c>
      <c r="C96" s="75" t="s">
        <v>495</v>
      </c>
      <c r="D96" s="80"/>
      <c r="E96" s="80"/>
      <c r="F96" s="80"/>
      <c r="G96" s="80"/>
      <c r="H96" s="80"/>
      <c r="I96" s="80"/>
      <c r="J96" s="81"/>
      <c r="K96" s="69"/>
      <c r="L96" s="69"/>
    </row>
    <row r="97" spans="1:12" s="6" customFormat="1" ht="19.5" customHeight="1" x14ac:dyDescent="0.15">
      <c r="A97" s="75" t="s">
        <v>496</v>
      </c>
      <c r="B97" s="15" t="s">
        <v>497</v>
      </c>
      <c r="C97" s="75" t="s">
        <v>365</v>
      </c>
      <c r="D97" s="80"/>
      <c r="E97" s="80"/>
      <c r="F97" s="78"/>
      <c r="G97" s="78">
        <v>418302.8</v>
      </c>
      <c r="H97" s="78">
        <v>418302.8</v>
      </c>
      <c r="I97" s="80"/>
      <c r="J97" s="79">
        <v>372574.3</v>
      </c>
      <c r="K97" s="69">
        <v>440000</v>
      </c>
      <c r="L97" s="69"/>
    </row>
    <row r="98" spans="1:12" ht="12.75" customHeight="1" x14ac:dyDescent="0.15">
      <c r="A98" s="19"/>
      <c r="B98" s="18" t="s">
        <v>188</v>
      </c>
      <c r="C98" s="19"/>
      <c r="D98" s="78"/>
      <c r="E98" s="78"/>
      <c r="F98" s="78"/>
      <c r="G98" s="78"/>
      <c r="H98" s="78"/>
      <c r="I98" s="78"/>
      <c r="J98" s="79"/>
      <c r="K98" s="72"/>
      <c r="L98" s="72"/>
    </row>
    <row r="99" spans="1:12" ht="18" customHeight="1" x14ac:dyDescent="0.15">
      <c r="A99" s="19" t="s">
        <v>498</v>
      </c>
      <c r="B99" s="18" t="s">
        <v>499</v>
      </c>
      <c r="C99" s="19" t="s">
        <v>500</v>
      </c>
      <c r="D99" s="78">
        <v>97276.4</v>
      </c>
      <c r="E99" s="78">
        <v>97276.4</v>
      </c>
      <c r="F99" s="78"/>
      <c r="G99" s="78">
        <v>418302.8</v>
      </c>
      <c r="H99" s="78">
        <v>418302.8</v>
      </c>
      <c r="I99" s="78"/>
      <c r="J99" s="79">
        <v>372574.3</v>
      </c>
      <c r="K99" s="72">
        <v>440000</v>
      </c>
      <c r="L99" s="72"/>
    </row>
    <row r="100" spans="1:12" ht="38.25" customHeight="1" x14ac:dyDescent="0.15">
      <c r="A100" s="19" t="s">
        <v>501</v>
      </c>
      <c r="B100" s="18" t="s">
        <v>502</v>
      </c>
      <c r="C100" s="19" t="s">
        <v>365</v>
      </c>
      <c r="D100" s="78">
        <v>97276.4</v>
      </c>
      <c r="E100" s="78">
        <v>97276.4</v>
      </c>
      <c r="F100" s="78"/>
      <c r="G100" s="78"/>
      <c r="H100" s="78"/>
      <c r="I100" s="78"/>
      <c r="J100" s="79">
        <v>7800</v>
      </c>
      <c r="K100" s="72"/>
      <c r="L100" s="72"/>
    </row>
    <row r="101" spans="1:12" s="6" customFormat="1" ht="19.5" customHeight="1" x14ac:dyDescent="0.15">
      <c r="A101" s="75" t="s">
        <v>503</v>
      </c>
      <c r="B101" s="15" t="s">
        <v>504</v>
      </c>
      <c r="C101" s="75" t="s">
        <v>365</v>
      </c>
      <c r="D101" s="80">
        <v>632329.69999999995</v>
      </c>
      <c r="E101" s="80"/>
      <c r="F101" s="80">
        <v>632329.69999999995</v>
      </c>
      <c r="G101" s="80">
        <f>I101</f>
        <v>427313.3</v>
      </c>
      <c r="H101" s="80"/>
      <c r="I101" s="80">
        <f>I103</f>
        <v>427313.3</v>
      </c>
      <c r="J101" s="81">
        <f>L101</f>
        <v>565757.80000000005</v>
      </c>
      <c r="K101" s="69"/>
      <c r="L101" s="69">
        <f>L105+L109+L114</f>
        <v>565757.80000000005</v>
      </c>
    </row>
    <row r="102" spans="1:12" ht="12.75" customHeight="1" x14ac:dyDescent="0.15">
      <c r="A102" s="19"/>
      <c r="B102" s="18" t="s">
        <v>3</v>
      </c>
      <c r="C102" s="19"/>
      <c r="D102" s="78"/>
      <c r="E102" s="78"/>
      <c r="F102" s="78"/>
      <c r="G102" s="78"/>
      <c r="H102" s="78"/>
      <c r="I102" s="78"/>
      <c r="J102" s="81"/>
      <c r="K102" s="69"/>
      <c r="L102" s="69"/>
    </row>
    <row r="103" spans="1:12" s="6" customFormat="1" ht="19.5" customHeight="1" x14ac:dyDescent="0.15">
      <c r="A103" s="75" t="s">
        <v>505</v>
      </c>
      <c r="B103" s="15" t="s">
        <v>506</v>
      </c>
      <c r="C103" s="75" t="s">
        <v>365</v>
      </c>
      <c r="D103" s="80">
        <v>632329.69999999995</v>
      </c>
      <c r="E103" s="80"/>
      <c r="F103" s="80">
        <f>F105+F109</f>
        <v>632329.69999999995</v>
      </c>
      <c r="G103" s="80">
        <f>I103</f>
        <v>427313.3</v>
      </c>
      <c r="H103" s="80"/>
      <c r="I103" s="80">
        <f>I105+I109+I114</f>
        <v>427313.3</v>
      </c>
      <c r="J103" s="80">
        <f>J105+J109+J114</f>
        <v>7800</v>
      </c>
      <c r="K103" s="69"/>
      <c r="L103" s="69"/>
    </row>
    <row r="104" spans="1:12" ht="12.75" customHeight="1" x14ac:dyDescent="0.15">
      <c r="A104" s="19"/>
      <c r="B104" s="18" t="s">
        <v>3</v>
      </c>
      <c r="C104" s="19"/>
      <c r="D104" s="78"/>
      <c r="E104" s="78"/>
      <c r="F104" s="78"/>
      <c r="G104" s="78"/>
      <c r="H104" s="78"/>
      <c r="I104" s="78"/>
      <c r="J104" s="79"/>
      <c r="K104" s="72"/>
      <c r="L104" s="72"/>
    </row>
    <row r="105" spans="1:12" s="6" customFormat="1" ht="19.5" customHeight="1" x14ac:dyDescent="0.15">
      <c r="A105" s="75" t="s">
        <v>507</v>
      </c>
      <c r="B105" s="15" t="s">
        <v>508</v>
      </c>
      <c r="C105" s="75" t="s">
        <v>365</v>
      </c>
      <c r="D105" s="80">
        <v>551112.6</v>
      </c>
      <c r="E105" s="80"/>
      <c r="F105" s="80">
        <v>551112.6</v>
      </c>
      <c r="G105" s="80">
        <f>I105</f>
        <v>375257.3</v>
      </c>
      <c r="H105" s="80"/>
      <c r="I105" s="80">
        <f>I107+I108</f>
        <v>375257.3</v>
      </c>
      <c r="J105" s="81">
        <f>J107+J108</f>
        <v>6800</v>
      </c>
      <c r="K105" s="69"/>
      <c r="L105" s="69">
        <f>L107+L108</f>
        <v>492701.8</v>
      </c>
    </row>
    <row r="106" spans="1:12" ht="12.75" customHeight="1" x14ac:dyDescent="0.15">
      <c r="A106" s="19"/>
      <c r="B106" s="18" t="s">
        <v>188</v>
      </c>
      <c r="C106" s="19"/>
      <c r="D106" s="78"/>
      <c r="E106" s="78"/>
      <c r="F106" s="78"/>
      <c r="G106" s="78"/>
      <c r="H106" s="78"/>
      <c r="I106" s="78"/>
      <c r="J106" s="81"/>
      <c r="K106" s="69"/>
      <c r="L106" s="69"/>
    </row>
    <row r="107" spans="1:12" ht="12.75" customHeight="1" x14ac:dyDescent="0.15">
      <c r="A107" s="19" t="s">
        <v>509</v>
      </c>
      <c r="B107" s="18" t="s">
        <v>510</v>
      </c>
      <c r="C107" s="19" t="s">
        <v>509</v>
      </c>
      <c r="D107" s="78"/>
      <c r="E107" s="78"/>
      <c r="F107" s="78"/>
      <c r="G107" s="78">
        <v>11030.5</v>
      </c>
      <c r="H107" s="78"/>
      <c r="I107" s="78">
        <v>11030.5</v>
      </c>
      <c r="J107" s="79">
        <v>0</v>
      </c>
      <c r="K107" s="72"/>
      <c r="L107" s="72">
        <v>125000</v>
      </c>
    </row>
    <row r="108" spans="1:12" ht="12.75" customHeight="1" x14ac:dyDescent="0.15">
      <c r="A108" s="19" t="s">
        <v>511</v>
      </c>
      <c r="B108" s="18" t="s">
        <v>512</v>
      </c>
      <c r="C108" s="19" t="s">
        <v>511</v>
      </c>
      <c r="D108" s="78"/>
      <c r="E108" s="78"/>
      <c r="F108" s="78"/>
      <c r="G108" s="78">
        <v>364226.8</v>
      </c>
      <c r="H108" s="78"/>
      <c r="I108" s="78">
        <v>364226.8</v>
      </c>
      <c r="J108" s="79">
        <v>6800</v>
      </c>
      <c r="K108" s="72"/>
      <c r="L108" s="72">
        <v>367701.8</v>
      </c>
    </row>
    <row r="109" spans="1:12" s="6" customFormat="1" ht="19.5" customHeight="1" x14ac:dyDescent="0.15">
      <c r="A109" s="75" t="s">
        <v>513</v>
      </c>
      <c r="B109" s="15" t="s">
        <v>514</v>
      </c>
      <c r="C109" s="75" t="s">
        <v>365</v>
      </c>
      <c r="D109" s="80">
        <v>81217.100000000006</v>
      </c>
      <c r="E109" s="80"/>
      <c r="F109" s="80">
        <v>81217.100000000006</v>
      </c>
      <c r="G109" s="80">
        <f>I109</f>
        <v>41236</v>
      </c>
      <c r="H109" s="80"/>
      <c r="I109" s="80">
        <f>I111+I112+I113</f>
        <v>41236</v>
      </c>
      <c r="J109" s="81">
        <f>J111+J113</f>
        <v>1000</v>
      </c>
      <c r="K109" s="69"/>
      <c r="L109" s="69">
        <f>L111+L112</f>
        <v>42236</v>
      </c>
    </row>
    <row r="110" spans="1:12" ht="12.75" customHeight="1" x14ac:dyDescent="0.15">
      <c r="A110" s="19"/>
      <c r="B110" s="18" t="s">
        <v>188</v>
      </c>
      <c r="C110" s="19"/>
      <c r="D110" s="78"/>
      <c r="E110" s="78"/>
      <c r="F110" s="78"/>
      <c r="G110" s="78"/>
      <c r="H110" s="78"/>
      <c r="I110" s="78"/>
      <c r="J110" s="81"/>
      <c r="K110" s="69"/>
      <c r="L110" s="69"/>
    </row>
    <row r="111" spans="1:12" ht="12.75" customHeight="1" x14ac:dyDescent="0.15">
      <c r="A111" s="19" t="s">
        <v>515</v>
      </c>
      <c r="B111" s="18" t="s">
        <v>516</v>
      </c>
      <c r="C111" s="19" t="s">
        <v>515</v>
      </c>
      <c r="D111" s="78"/>
      <c r="E111" s="78"/>
      <c r="F111" s="78"/>
      <c r="G111" s="78">
        <v>35736</v>
      </c>
      <c r="H111" s="78"/>
      <c r="I111" s="78">
        <v>35736</v>
      </c>
      <c r="J111" s="79">
        <v>0</v>
      </c>
      <c r="K111" s="72"/>
      <c r="L111" s="72">
        <v>38236</v>
      </c>
    </row>
    <row r="112" spans="1:12" ht="12.75" customHeight="1" x14ac:dyDescent="0.15">
      <c r="A112" s="19" t="s">
        <v>517</v>
      </c>
      <c r="B112" s="18" t="s">
        <v>518</v>
      </c>
      <c r="C112" s="19" t="s">
        <v>517</v>
      </c>
      <c r="D112" s="78"/>
      <c r="E112" s="78"/>
      <c r="F112" s="78"/>
      <c r="G112" s="78">
        <v>4000</v>
      </c>
      <c r="H112" s="78"/>
      <c r="I112" s="78">
        <v>4000</v>
      </c>
      <c r="J112" s="79">
        <v>0</v>
      </c>
      <c r="K112" s="72"/>
      <c r="L112" s="72">
        <v>4000</v>
      </c>
    </row>
    <row r="113" spans="1:13" ht="12.75" customHeight="1" x14ac:dyDescent="0.15">
      <c r="A113" s="19" t="s">
        <v>519</v>
      </c>
      <c r="B113" s="18" t="s">
        <v>520</v>
      </c>
      <c r="C113" s="19" t="s">
        <v>521</v>
      </c>
      <c r="D113" s="78"/>
      <c r="E113" s="78"/>
      <c r="F113" s="78"/>
      <c r="G113" s="78">
        <v>1500</v>
      </c>
      <c r="H113" s="78"/>
      <c r="I113" s="78">
        <v>1500</v>
      </c>
      <c r="J113" s="81">
        <v>1000</v>
      </c>
      <c r="K113" s="69"/>
      <c r="L113" s="69"/>
    </row>
    <row r="114" spans="1:13" s="6" customFormat="1" ht="41.25" customHeight="1" x14ac:dyDescent="0.15">
      <c r="A114" s="75" t="s">
        <v>522</v>
      </c>
      <c r="B114" s="15" t="s">
        <v>523</v>
      </c>
      <c r="C114" s="75" t="s">
        <v>365</v>
      </c>
      <c r="D114" s="80"/>
      <c r="E114" s="80"/>
      <c r="F114" s="80"/>
      <c r="G114" s="80">
        <v>10820</v>
      </c>
      <c r="H114" s="80"/>
      <c r="I114" s="80">
        <v>10820</v>
      </c>
      <c r="J114" s="81">
        <v>0</v>
      </c>
      <c r="K114" s="69"/>
      <c r="L114" s="69">
        <v>30820</v>
      </c>
    </row>
    <row r="115" spans="1:13" ht="12.75" customHeight="1" x14ac:dyDescent="0.15">
      <c r="A115" s="19"/>
      <c r="B115" s="18" t="s">
        <v>188</v>
      </c>
      <c r="C115" s="19"/>
      <c r="D115" s="78"/>
      <c r="E115" s="78"/>
      <c r="F115" s="78"/>
      <c r="G115" s="78"/>
      <c r="H115" s="78"/>
      <c r="I115" s="78"/>
      <c r="J115" s="79"/>
      <c r="K115" s="72"/>
      <c r="L115" s="72"/>
    </row>
    <row r="116" spans="1:13" ht="12.75" customHeight="1" x14ac:dyDescent="0.15">
      <c r="A116" s="19" t="s">
        <v>524</v>
      </c>
      <c r="B116" s="18" t="s">
        <v>525</v>
      </c>
      <c r="C116" s="19" t="s">
        <v>524</v>
      </c>
      <c r="D116" s="78"/>
      <c r="E116" s="78"/>
      <c r="F116" s="78"/>
      <c r="G116" s="78"/>
      <c r="H116" s="78"/>
      <c r="I116" s="78"/>
      <c r="J116" s="79"/>
      <c r="K116" s="72"/>
      <c r="L116" s="72"/>
    </row>
    <row r="117" spans="1:13" ht="12.75" customHeight="1" x14ac:dyDescent="0.15">
      <c r="A117" s="19" t="s">
        <v>526</v>
      </c>
      <c r="B117" s="18" t="s">
        <v>527</v>
      </c>
      <c r="C117" s="19" t="s">
        <v>526</v>
      </c>
      <c r="D117" s="78"/>
      <c r="E117" s="78"/>
      <c r="F117" s="78"/>
      <c r="G117" s="78">
        <v>10820</v>
      </c>
      <c r="H117" s="78"/>
      <c r="I117" s="78">
        <v>10820</v>
      </c>
      <c r="J117" s="79">
        <v>0</v>
      </c>
      <c r="K117" s="72"/>
      <c r="L117" s="72">
        <v>30820</v>
      </c>
    </row>
    <row r="118" spans="1:13" s="6" customFormat="1" ht="48" customHeight="1" x14ac:dyDescent="0.15">
      <c r="A118" s="75" t="s">
        <v>528</v>
      </c>
      <c r="B118" s="15" t="s">
        <v>529</v>
      </c>
      <c r="C118" s="75" t="s">
        <v>365</v>
      </c>
      <c r="D118" s="80">
        <v>-121924.1</v>
      </c>
      <c r="E118" s="80"/>
      <c r="F118" s="80">
        <v>-121924.1</v>
      </c>
      <c r="G118" s="80"/>
      <c r="H118" s="80"/>
      <c r="I118" s="80"/>
      <c r="J118" s="81"/>
      <c r="K118" s="69"/>
      <c r="L118" s="69"/>
    </row>
    <row r="119" spans="1:13" ht="12.75" customHeight="1" x14ac:dyDescent="0.15">
      <c r="A119" s="19"/>
      <c r="B119" s="18" t="s">
        <v>3</v>
      </c>
      <c r="C119" s="19"/>
      <c r="D119" s="78"/>
      <c r="E119" s="78"/>
      <c r="F119" s="78"/>
      <c r="G119" s="78"/>
      <c r="H119" s="78"/>
      <c r="I119" s="78"/>
      <c r="J119" s="79"/>
      <c r="K119" s="72"/>
      <c r="L119" s="72"/>
    </row>
    <row r="120" spans="1:13" s="6" customFormat="1" ht="27.75" customHeight="1" x14ac:dyDescent="0.15">
      <c r="A120" s="75" t="s">
        <v>530</v>
      </c>
      <c r="B120" s="15" t="s">
        <v>531</v>
      </c>
      <c r="C120" s="75" t="s">
        <v>365</v>
      </c>
      <c r="D120" s="80">
        <v>-28082</v>
      </c>
      <c r="E120" s="80"/>
      <c r="F120" s="80">
        <v>-28082</v>
      </c>
      <c r="G120" s="80"/>
      <c r="H120" s="80"/>
      <c r="I120" s="80"/>
      <c r="J120" s="81"/>
      <c r="K120" s="69"/>
      <c r="L120" s="69"/>
    </row>
    <row r="121" spans="1:13" ht="12.75" customHeight="1" x14ac:dyDescent="0.15">
      <c r="A121" s="19"/>
      <c r="B121" s="18" t="s">
        <v>3</v>
      </c>
      <c r="C121" s="19"/>
      <c r="D121" s="78"/>
      <c r="E121" s="78"/>
      <c r="F121" s="78"/>
      <c r="G121" s="78"/>
      <c r="H121" s="78"/>
      <c r="I121" s="78"/>
      <c r="J121" s="81"/>
      <c r="K121" s="69"/>
      <c r="L121" s="69"/>
    </row>
    <row r="122" spans="1:13" ht="12.75" customHeight="1" x14ac:dyDescent="0.15">
      <c r="A122" s="19" t="s">
        <v>532</v>
      </c>
      <c r="B122" s="18" t="s">
        <v>533</v>
      </c>
      <c r="C122" s="19" t="s">
        <v>534</v>
      </c>
      <c r="D122" s="80">
        <v>-28082</v>
      </c>
      <c r="E122" s="78"/>
      <c r="F122" s="80">
        <v>-28082</v>
      </c>
      <c r="G122" s="78"/>
      <c r="H122" s="78"/>
      <c r="I122" s="78"/>
      <c r="J122" s="79"/>
      <c r="K122" s="72"/>
      <c r="L122" s="72"/>
    </row>
    <row r="123" spans="1:13" ht="12.75" customHeight="1" x14ac:dyDescent="0.15">
      <c r="A123" s="19" t="s">
        <v>535</v>
      </c>
      <c r="B123" s="18" t="s">
        <v>536</v>
      </c>
      <c r="C123" s="19" t="s">
        <v>537</v>
      </c>
      <c r="D123" s="78"/>
      <c r="E123" s="78"/>
      <c r="F123" s="78"/>
      <c r="G123" s="78"/>
      <c r="H123" s="78"/>
      <c r="I123" s="78"/>
      <c r="J123" s="79"/>
      <c r="K123" s="72"/>
      <c r="L123" s="72"/>
    </row>
    <row r="124" spans="1:13" s="6" customFormat="1" ht="27.75" customHeight="1" x14ac:dyDescent="0.15">
      <c r="A124" s="75" t="s">
        <v>538</v>
      </c>
      <c r="B124" s="15" t="s">
        <v>539</v>
      </c>
      <c r="C124" s="75" t="s">
        <v>365</v>
      </c>
      <c r="D124" s="78">
        <v>-93842.1</v>
      </c>
      <c r="E124" s="80"/>
      <c r="F124" s="78">
        <v>-93842.1</v>
      </c>
      <c r="G124" s="80"/>
      <c r="H124" s="80"/>
      <c r="I124" s="80"/>
      <c r="J124" s="81"/>
      <c r="K124" s="69"/>
      <c r="L124" s="69"/>
    </row>
    <row r="125" spans="1:13" ht="12.75" customHeight="1" x14ac:dyDescent="0.15">
      <c r="A125" s="19"/>
      <c r="B125" s="18" t="s">
        <v>3</v>
      </c>
      <c r="C125" s="19"/>
      <c r="D125" s="78"/>
      <c r="E125" s="78"/>
      <c r="F125" s="78"/>
      <c r="G125" s="78"/>
      <c r="H125" s="78"/>
      <c r="I125" s="78"/>
      <c r="J125" s="79"/>
      <c r="K125" s="72"/>
      <c r="L125" s="72"/>
    </row>
    <row r="126" spans="1:13" ht="12.75" customHeight="1" x14ac:dyDescent="0.15">
      <c r="A126" s="19" t="s">
        <v>540</v>
      </c>
      <c r="B126" s="18" t="s">
        <v>541</v>
      </c>
      <c r="C126" s="19" t="s">
        <v>542</v>
      </c>
      <c r="D126" s="78">
        <v>-93842.1</v>
      </c>
      <c r="E126" s="78"/>
      <c r="F126" s="78">
        <v>-93842.1</v>
      </c>
      <c r="G126" s="78"/>
      <c r="H126" s="78"/>
      <c r="I126" s="78"/>
      <c r="J126" s="79"/>
      <c r="K126" s="72"/>
      <c r="L126" s="72"/>
    </row>
    <row r="127" spans="1:13" x14ac:dyDescent="0.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15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x14ac:dyDescent="0.15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x14ac:dyDescent="0.15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x14ac:dyDescent="0.15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x14ac:dyDescent="0.15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x14ac:dyDescent="0.15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x14ac:dyDescent="0.15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x14ac:dyDescent="0.15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x14ac:dyDescent="0.15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x14ac:dyDescent="0.15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x14ac:dyDescent="0.15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x14ac:dyDescent="0.15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x14ac:dyDescent="0.15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x14ac:dyDescent="0.15">
      <c r="C141" s="3"/>
      <c r="D141" s="3"/>
      <c r="E141" s="3"/>
      <c r="F141" s="3"/>
      <c r="G141" s="3"/>
      <c r="H141" s="3"/>
      <c r="I141" s="3"/>
      <c r="J141" s="3"/>
      <c r="K141" s="3"/>
      <c r="L141" s="3"/>
    </row>
  </sheetData>
  <mergeCells count="14">
    <mergeCell ref="B2:J2"/>
    <mergeCell ref="A4:L4"/>
    <mergeCell ref="A6:A8"/>
    <mergeCell ref="B6:B8"/>
    <mergeCell ref="C6:C8"/>
    <mergeCell ref="D7:D8"/>
    <mergeCell ref="E7:F7"/>
    <mergeCell ref="G7:G8"/>
    <mergeCell ref="H7:I7"/>
    <mergeCell ref="J7:J8"/>
    <mergeCell ref="K7:L7"/>
    <mergeCell ref="J6:L6"/>
    <mergeCell ref="D6:F6"/>
    <mergeCell ref="G6:I6"/>
  </mergeCells>
  <pageMargins left="0.11811023622047245" right="0.11811023622047245" top="0.19685039370078741" bottom="0.15748031496062992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20" zoomScaleNormal="120" workbookViewId="0">
      <selection activeCell="N13" sqref="N13"/>
    </sheetView>
  </sheetViews>
  <sheetFormatPr defaultRowHeight="12.75" customHeight="1" x14ac:dyDescent="0.15"/>
  <cols>
    <col min="1" max="1" width="11.5" style="2" customWidth="1"/>
    <col min="2" max="2" width="40" style="3" customWidth="1"/>
    <col min="3" max="3" width="18" style="3" customWidth="1"/>
    <col min="4" max="4" width="12.6640625" style="3" hidden="1" customWidth="1"/>
    <col min="5" max="5" width="11.1640625" style="3" hidden="1" customWidth="1"/>
    <col min="6" max="6" width="19.5" style="3" customWidth="1"/>
    <col min="7" max="8" width="12.6640625" style="3" hidden="1" customWidth="1"/>
    <col min="9" max="9" width="20.83203125" style="1" customWidth="1"/>
    <col min="10" max="10" width="0.1640625" style="1" hidden="1" customWidth="1"/>
    <col min="11" max="11" width="12.33203125" style="1" hidden="1" customWidth="1"/>
  </cols>
  <sheetData>
    <row r="1" spans="1:12" ht="12.75" customHeight="1" x14ac:dyDescent="0.15">
      <c r="A1" s="2" t="s">
        <v>592</v>
      </c>
    </row>
    <row r="2" spans="1:12" ht="30" customHeight="1" x14ac:dyDescent="0.15">
      <c r="B2" s="84" t="s">
        <v>598</v>
      </c>
      <c r="C2" s="85"/>
      <c r="D2" s="85"/>
      <c r="E2" s="85"/>
      <c r="F2" s="85"/>
      <c r="K2" s="4"/>
      <c r="L2" s="42"/>
    </row>
    <row r="3" spans="1:12" ht="41.25" customHeight="1" x14ac:dyDescent="0.15">
      <c r="A3" s="115" t="s">
        <v>599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2" ht="20.25" customHeight="1" thickBot="1" x14ac:dyDescent="0.2"/>
    <row r="5" spans="1:12" ht="46.5" customHeight="1" x14ac:dyDescent="0.15">
      <c r="A5" s="118"/>
      <c r="B5" s="116"/>
      <c r="C5" s="98" t="s">
        <v>588</v>
      </c>
      <c r="D5" s="99"/>
      <c r="E5" s="100"/>
      <c r="F5" s="101" t="s">
        <v>587</v>
      </c>
      <c r="G5" s="101"/>
      <c r="H5" s="101"/>
      <c r="I5" s="97" t="s">
        <v>589</v>
      </c>
      <c r="J5" s="97"/>
      <c r="K5" s="97"/>
      <c r="L5" s="74"/>
    </row>
    <row r="6" spans="1:12" ht="19.5" hidden="1" customHeight="1" x14ac:dyDescent="0.15">
      <c r="A6" s="119"/>
      <c r="B6" s="117"/>
      <c r="C6" s="89" t="s">
        <v>2</v>
      </c>
      <c r="D6" s="89" t="s">
        <v>3</v>
      </c>
      <c r="E6" s="89"/>
      <c r="F6" s="89" t="s">
        <v>2</v>
      </c>
      <c r="G6" s="89" t="s">
        <v>3</v>
      </c>
      <c r="H6" s="89"/>
      <c r="I6" s="89" t="s">
        <v>2</v>
      </c>
      <c r="J6" s="89" t="s">
        <v>3</v>
      </c>
      <c r="K6" s="89"/>
    </row>
    <row r="7" spans="1:12" ht="49.5" hidden="1" customHeight="1" x14ac:dyDescent="0.15">
      <c r="A7" s="119"/>
      <c r="B7" s="117"/>
      <c r="C7" s="89"/>
      <c r="D7" s="12" t="s">
        <v>4</v>
      </c>
      <c r="E7" s="12" t="s">
        <v>5</v>
      </c>
      <c r="F7" s="89"/>
      <c r="G7" s="12" t="s">
        <v>4</v>
      </c>
      <c r="H7" s="12" t="s">
        <v>5</v>
      </c>
      <c r="I7" s="89"/>
      <c r="J7" s="12" t="s">
        <v>4</v>
      </c>
      <c r="K7" s="12" t="s">
        <v>5</v>
      </c>
    </row>
    <row r="8" spans="1:12" s="6" customFormat="1" ht="21.75" customHeight="1" x14ac:dyDescent="0.15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4</v>
      </c>
      <c r="G8" s="10">
        <v>7</v>
      </c>
      <c r="H8" s="10">
        <v>8</v>
      </c>
      <c r="I8" s="10">
        <v>5</v>
      </c>
      <c r="J8" s="10">
        <v>10</v>
      </c>
      <c r="K8" s="10">
        <v>11</v>
      </c>
    </row>
    <row r="9" spans="1:12" ht="18.75" customHeight="1" x14ac:dyDescent="0.15">
      <c r="A9" s="13" t="s">
        <v>0</v>
      </c>
      <c r="B9" s="11" t="s">
        <v>8</v>
      </c>
      <c r="C9" s="11"/>
      <c r="D9" s="11"/>
      <c r="E9" s="11"/>
      <c r="F9" s="11"/>
      <c r="G9" s="11"/>
      <c r="H9" s="11"/>
      <c r="I9" s="21"/>
      <c r="J9" s="21"/>
      <c r="K9" s="21"/>
    </row>
    <row r="10" spans="1:12" s="6" customFormat="1" ht="27.75" customHeight="1" thickBot="1" x14ac:dyDescent="0.2">
      <c r="A10" s="37" t="s">
        <v>543</v>
      </c>
      <c r="B10" s="38" t="s">
        <v>544</v>
      </c>
      <c r="C10" s="38">
        <v>0</v>
      </c>
      <c r="D10" s="38"/>
      <c r="E10" s="38"/>
      <c r="F10" s="38">
        <v>-427313.3</v>
      </c>
      <c r="G10" s="38"/>
      <c r="H10" s="48">
        <v>-427313.3</v>
      </c>
      <c r="I10" s="48">
        <v>0</v>
      </c>
      <c r="J10" s="39"/>
      <c r="K10" s="48">
        <v>-565757.80000000005</v>
      </c>
    </row>
    <row r="11" spans="1:12" ht="12.7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12.75" customHeight="1" x14ac:dyDescent="0.15">
      <c r="I12" s="3"/>
      <c r="J12" s="3"/>
      <c r="K12" s="3"/>
    </row>
    <row r="13" spans="1:12" ht="12.75" customHeight="1" x14ac:dyDescent="0.15">
      <c r="I13" s="3"/>
      <c r="J13" s="3"/>
      <c r="K13" s="3"/>
    </row>
    <row r="14" spans="1:12" ht="12.75" customHeight="1" x14ac:dyDescent="0.15">
      <c r="I14" s="3"/>
      <c r="J14" s="3"/>
      <c r="K14" s="3"/>
    </row>
    <row r="15" spans="1:12" ht="12.75" customHeight="1" x14ac:dyDescent="0.15">
      <c r="I15" s="3"/>
      <c r="J15" s="3"/>
      <c r="K15" s="3"/>
    </row>
    <row r="16" spans="1:12" ht="12.75" customHeight="1" x14ac:dyDescent="0.15">
      <c r="I16" s="3"/>
      <c r="J16" s="3"/>
      <c r="K16" s="3"/>
    </row>
    <row r="17" spans="9:11" ht="12.75" customHeight="1" x14ac:dyDescent="0.15">
      <c r="I17" s="3"/>
      <c r="J17" s="3"/>
      <c r="K17" s="3"/>
    </row>
    <row r="18" spans="9:11" ht="12.75" customHeight="1" x14ac:dyDescent="0.15">
      <c r="I18" s="3"/>
      <c r="J18" s="3"/>
      <c r="K18" s="3"/>
    </row>
    <row r="19" spans="9:11" ht="12.75" customHeight="1" x14ac:dyDescent="0.15">
      <c r="I19" s="3"/>
      <c r="J19" s="3"/>
      <c r="K19" s="3"/>
    </row>
    <row r="20" spans="9:11" ht="12.75" customHeight="1" x14ac:dyDescent="0.15">
      <c r="I20" s="3"/>
      <c r="J20" s="3"/>
      <c r="K20" s="3"/>
    </row>
    <row r="21" spans="9:11" ht="12.75" customHeight="1" x14ac:dyDescent="0.15">
      <c r="I21" s="3"/>
      <c r="J21" s="3"/>
      <c r="K21" s="3"/>
    </row>
    <row r="22" spans="9:11" ht="12.75" customHeight="1" x14ac:dyDescent="0.15">
      <c r="I22" s="3"/>
      <c r="J22" s="3"/>
      <c r="K22" s="3"/>
    </row>
    <row r="23" spans="9:11" ht="12.75" customHeight="1" x14ac:dyDescent="0.15">
      <c r="I23" s="3"/>
      <c r="J23" s="3"/>
      <c r="K23" s="3"/>
    </row>
    <row r="24" spans="9:11" ht="12.75" customHeight="1" x14ac:dyDescent="0.15">
      <c r="I24" s="3"/>
      <c r="J24" s="3"/>
      <c r="K24" s="3"/>
    </row>
  </sheetData>
  <mergeCells count="13">
    <mergeCell ref="B2:F2"/>
    <mergeCell ref="A3:K3"/>
    <mergeCell ref="I5:K5"/>
    <mergeCell ref="B5:B7"/>
    <mergeCell ref="I6:I7"/>
    <mergeCell ref="C6:C7"/>
    <mergeCell ref="A5:A7"/>
    <mergeCell ref="D6:E6"/>
    <mergeCell ref="F6:F7"/>
    <mergeCell ref="G6:H6"/>
    <mergeCell ref="J6:K6"/>
    <mergeCell ref="C5:E5"/>
    <mergeCell ref="F5:H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zoomScale="120" zoomScaleNormal="120" workbookViewId="0">
      <selection activeCell="O10" sqref="O10"/>
    </sheetView>
  </sheetViews>
  <sheetFormatPr defaultRowHeight="10.5" x14ac:dyDescent="0.15"/>
  <cols>
    <col min="1" max="1" width="9.83203125" style="2" customWidth="1"/>
    <col min="2" max="2" width="45" style="3" customWidth="1"/>
    <col min="3" max="3" width="10.33203125" style="2" customWidth="1"/>
    <col min="4" max="4" width="16.6640625" style="2" customWidth="1"/>
    <col min="5" max="5" width="0.1640625" style="2" hidden="1" customWidth="1"/>
    <col min="6" max="6" width="10.33203125" style="2" hidden="1" customWidth="1"/>
    <col min="7" max="7" width="19.5" style="2" customWidth="1"/>
    <col min="8" max="8" width="10.33203125" style="2" hidden="1" customWidth="1"/>
    <col min="9" max="9" width="0.33203125" style="2" hidden="1" customWidth="1"/>
    <col min="10" max="10" width="15.33203125" style="1" customWidth="1"/>
    <col min="11" max="11" width="13.33203125" style="1" hidden="1" customWidth="1"/>
    <col min="12" max="12" width="12.33203125" style="1" hidden="1" customWidth="1"/>
  </cols>
  <sheetData>
    <row r="2" spans="1:13" ht="15.75" customHeight="1" x14ac:dyDescent="0.15">
      <c r="B2" s="84" t="s">
        <v>601</v>
      </c>
      <c r="C2" s="85"/>
      <c r="D2" s="85"/>
      <c r="E2" s="85"/>
      <c r="L2" s="4"/>
      <c r="M2" s="43"/>
    </row>
    <row r="3" spans="1:13" ht="44.25" customHeight="1" x14ac:dyDescent="0.15">
      <c r="A3" s="120" t="s">
        <v>600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3" ht="22.5" customHeight="1" thickBot="1" x14ac:dyDescent="0.2">
      <c r="A4" s="25"/>
      <c r="B4" s="26"/>
      <c r="C4" s="25"/>
      <c r="D4" s="25"/>
      <c r="E4" s="25"/>
      <c r="F4" s="25"/>
      <c r="G4" s="25"/>
      <c r="H4" s="25"/>
      <c r="I4" s="25"/>
      <c r="J4" s="27"/>
      <c r="K4" s="27"/>
      <c r="L4" s="27"/>
    </row>
    <row r="5" spans="1:13" ht="42" customHeight="1" x14ac:dyDescent="0.15">
      <c r="A5" s="104" t="s">
        <v>0</v>
      </c>
      <c r="B5" s="107" t="s">
        <v>360</v>
      </c>
      <c r="C5" s="106" t="s">
        <v>361</v>
      </c>
      <c r="D5" s="98" t="s">
        <v>588</v>
      </c>
      <c r="E5" s="99"/>
      <c r="F5" s="100"/>
      <c r="G5" s="101" t="s">
        <v>587</v>
      </c>
      <c r="H5" s="101"/>
      <c r="I5" s="101"/>
      <c r="J5" s="97" t="s">
        <v>589</v>
      </c>
      <c r="K5" s="97"/>
      <c r="L5" s="97"/>
      <c r="M5" s="74"/>
    </row>
    <row r="6" spans="1:13" ht="24" hidden="1" customHeight="1" x14ac:dyDescent="0.15">
      <c r="A6" s="105"/>
      <c r="B6" s="108"/>
      <c r="C6" s="89"/>
      <c r="D6" s="89" t="s">
        <v>2</v>
      </c>
      <c r="E6" s="89" t="s">
        <v>3</v>
      </c>
      <c r="F6" s="89"/>
      <c r="G6" s="89" t="s">
        <v>2</v>
      </c>
      <c r="H6" s="89" t="s">
        <v>3</v>
      </c>
      <c r="I6" s="89"/>
      <c r="J6" s="89" t="s">
        <v>2</v>
      </c>
      <c r="K6" s="89" t="s">
        <v>3</v>
      </c>
      <c r="L6" s="89"/>
    </row>
    <row r="7" spans="1:13" ht="15.75" hidden="1" customHeight="1" x14ac:dyDescent="0.15">
      <c r="A7" s="105"/>
      <c r="B7" s="108"/>
      <c r="C7" s="89"/>
      <c r="D7" s="89"/>
      <c r="E7" s="12" t="s">
        <v>4</v>
      </c>
      <c r="F7" s="12" t="s">
        <v>5</v>
      </c>
      <c r="G7" s="89"/>
      <c r="H7" s="12" t="s">
        <v>4</v>
      </c>
      <c r="I7" s="12" t="s">
        <v>5</v>
      </c>
      <c r="J7" s="89"/>
      <c r="K7" s="12" t="s">
        <v>4</v>
      </c>
      <c r="L7" s="12" t="s">
        <v>5</v>
      </c>
    </row>
    <row r="8" spans="1:13" ht="20.25" customHeight="1" x14ac:dyDescent="0.15">
      <c r="A8" s="13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5</v>
      </c>
      <c r="H8" s="11">
        <v>8</v>
      </c>
      <c r="I8" s="11">
        <v>9</v>
      </c>
      <c r="J8" s="11">
        <v>6</v>
      </c>
      <c r="K8" s="11">
        <v>11</v>
      </c>
      <c r="L8" s="11">
        <v>12</v>
      </c>
    </row>
    <row r="9" spans="1:13" s="6" customFormat="1" ht="21.75" customHeight="1" x14ac:dyDescent="0.15">
      <c r="A9" s="9" t="s">
        <v>545</v>
      </c>
      <c r="B9" s="33" t="s">
        <v>546</v>
      </c>
      <c r="C9" s="10" t="s">
        <v>8</v>
      </c>
      <c r="D9" s="61">
        <v>0</v>
      </c>
      <c r="E9" s="10"/>
      <c r="F9" s="10"/>
      <c r="G9" s="61">
        <v>427313.3</v>
      </c>
      <c r="H9" s="61"/>
      <c r="I9" s="61">
        <v>427313.3</v>
      </c>
      <c r="J9" s="61">
        <v>0</v>
      </c>
      <c r="K9" s="61"/>
      <c r="L9" s="61">
        <v>0</v>
      </c>
    </row>
    <row r="10" spans="1:13" ht="12.75" customHeight="1" x14ac:dyDescent="0.15">
      <c r="A10" s="17"/>
      <c r="B10" s="18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3" s="6" customFormat="1" ht="21.75" customHeight="1" x14ac:dyDescent="0.15">
      <c r="A11" s="9" t="s">
        <v>547</v>
      </c>
      <c r="B11" s="33" t="s">
        <v>548</v>
      </c>
      <c r="C11" s="10" t="s">
        <v>8</v>
      </c>
      <c r="D11" s="10"/>
      <c r="E11" s="10"/>
      <c r="F11" s="10"/>
      <c r="G11" s="61"/>
      <c r="H11" s="61"/>
      <c r="I11" s="61"/>
      <c r="J11" s="61"/>
      <c r="K11" s="61"/>
      <c r="L11" s="61"/>
    </row>
    <row r="12" spans="1:13" ht="12.75" customHeight="1" x14ac:dyDescent="0.15">
      <c r="A12" s="17"/>
      <c r="B12" s="18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3" s="6" customFormat="1" ht="21.75" customHeight="1" x14ac:dyDescent="0.15">
      <c r="A13" s="9" t="s">
        <v>549</v>
      </c>
      <c r="B13" s="33" t="s">
        <v>550</v>
      </c>
      <c r="C13" s="10" t="s">
        <v>8</v>
      </c>
      <c r="D13" s="10"/>
      <c r="E13" s="10"/>
      <c r="F13" s="10"/>
      <c r="G13" s="61"/>
      <c r="H13" s="61"/>
      <c r="I13" s="61"/>
      <c r="J13" s="61"/>
      <c r="K13" s="61"/>
      <c r="L13" s="61"/>
    </row>
    <row r="14" spans="1:13" ht="12.75" customHeight="1" x14ac:dyDescent="0.15">
      <c r="A14" s="17"/>
      <c r="B14" s="18" t="s">
        <v>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3" ht="30" customHeight="1" x14ac:dyDescent="0.15">
      <c r="A15" s="17" t="s">
        <v>551</v>
      </c>
      <c r="B15" s="18" t="s">
        <v>552</v>
      </c>
      <c r="C15" s="19" t="s">
        <v>8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1:13" ht="12.75" customHeight="1" x14ac:dyDescent="0.15">
      <c r="A16" s="17"/>
      <c r="B16" s="18" t="s">
        <v>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6.5" customHeight="1" x14ac:dyDescent="0.15">
      <c r="A17" s="17" t="s">
        <v>537</v>
      </c>
      <c r="B17" s="18" t="s">
        <v>553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7.25" customHeight="1" x14ac:dyDescent="0.15">
      <c r="A18" s="17"/>
      <c r="B18" s="18" t="s">
        <v>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8" customHeight="1" x14ac:dyDescent="0.15">
      <c r="A19" s="17" t="s">
        <v>554</v>
      </c>
      <c r="B19" s="18" t="s">
        <v>555</v>
      </c>
      <c r="C19" s="19" t="s">
        <v>556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8.75" customHeight="1" x14ac:dyDescent="0.15">
      <c r="A20" s="17"/>
      <c r="B20" s="18" t="s">
        <v>188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21" customHeight="1" x14ac:dyDescent="0.15">
      <c r="A21" s="17" t="s">
        <v>557</v>
      </c>
      <c r="B21" s="40" t="s">
        <v>558</v>
      </c>
      <c r="C21" s="19" t="s">
        <v>8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1:12" s="6" customFormat="1" ht="21.75" customHeight="1" x14ac:dyDescent="0.15">
      <c r="A22" s="9" t="s">
        <v>559</v>
      </c>
      <c r="B22" s="33" t="s">
        <v>560</v>
      </c>
      <c r="C22" s="10" t="s">
        <v>8</v>
      </c>
      <c r="D22" s="61"/>
      <c r="E22" s="61"/>
      <c r="F22" s="61"/>
      <c r="G22" s="61">
        <v>427313.3</v>
      </c>
      <c r="H22" s="61"/>
      <c r="I22" s="61">
        <v>427313.3</v>
      </c>
      <c r="J22" s="61"/>
      <c r="K22" s="61"/>
      <c r="L22" s="61"/>
    </row>
    <row r="23" spans="1:12" ht="12.75" customHeight="1" x14ac:dyDescent="0.15">
      <c r="A23" s="17"/>
      <c r="B23" s="18" t="s">
        <v>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30.75" customHeight="1" x14ac:dyDescent="0.15">
      <c r="A24" s="17" t="s">
        <v>561</v>
      </c>
      <c r="B24" s="18" t="s">
        <v>562</v>
      </c>
      <c r="C24" s="19" t="s">
        <v>8</v>
      </c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 customHeight="1" x14ac:dyDescent="0.15">
      <c r="A25" s="17"/>
      <c r="B25" s="18" t="s">
        <v>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29.25" customHeight="1" x14ac:dyDescent="0.15">
      <c r="A26" s="17" t="s">
        <v>563</v>
      </c>
      <c r="B26" s="40" t="s">
        <v>564</v>
      </c>
      <c r="C26" s="19" t="s">
        <v>565</v>
      </c>
      <c r="D26" s="19"/>
      <c r="E26" s="19"/>
      <c r="F26" s="19"/>
      <c r="G26" s="19"/>
      <c r="H26" s="19"/>
      <c r="I26" s="19"/>
      <c r="J26" s="19"/>
      <c r="K26" s="19"/>
      <c r="L26" s="19"/>
    </row>
    <row r="27" spans="1:12" s="6" customFormat="1" ht="28.5" customHeight="1" x14ac:dyDescent="0.15">
      <c r="A27" s="9" t="s">
        <v>566</v>
      </c>
      <c r="B27" s="33" t="s">
        <v>567</v>
      </c>
      <c r="C27" s="10" t="s">
        <v>8</v>
      </c>
      <c r="D27" s="61"/>
      <c r="E27" s="61"/>
      <c r="F27" s="61"/>
      <c r="G27" s="61">
        <v>427313.3</v>
      </c>
      <c r="H27" s="61"/>
      <c r="I27" s="61">
        <v>427313.3</v>
      </c>
      <c r="J27" s="61"/>
      <c r="K27" s="61"/>
      <c r="L27" s="61"/>
    </row>
    <row r="28" spans="1:12" ht="34.5" customHeight="1" x14ac:dyDescent="0.15">
      <c r="A28" s="13" t="s">
        <v>0</v>
      </c>
      <c r="B28" s="12" t="s">
        <v>360</v>
      </c>
      <c r="C28" s="11" t="s">
        <v>361</v>
      </c>
      <c r="D28" s="11"/>
      <c r="E28" s="11"/>
      <c r="F28" s="11"/>
      <c r="G28" s="62"/>
      <c r="H28" s="62"/>
      <c r="I28" s="62"/>
      <c r="J28" s="62"/>
      <c r="K28" s="62"/>
      <c r="L28" s="62"/>
    </row>
    <row r="29" spans="1:12" ht="12.75" customHeight="1" x14ac:dyDescent="0.15">
      <c r="A29" s="17"/>
      <c r="B29" s="18" t="s">
        <v>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33" customHeight="1" x14ac:dyDescent="0.15">
      <c r="A30" s="17" t="s">
        <v>568</v>
      </c>
      <c r="B30" s="18" t="s">
        <v>569</v>
      </c>
      <c r="C30" s="19" t="s">
        <v>570</v>
      </c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8" customHeight="1" x14ac:dyDescent="0.15">
      <c r="A31" s="17"/>
      <c r="B31" s="18" t="s">
        <v>188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48.75" customHeight="1" x14ac:dyDescent="0.15">
      <c r="A32" s="17" t="s">
        <v>571</v>
      </c>
      <c r="B32" s="40" t="s">
        <v>572</v>
      </c>
      <c r="C32" s="19" t="s">
        <v>8</v>
      </c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26.25" customHeight="1" x14ac:dyDescent="0.15">
      <c r="A33" s="17" t="s">
        <v>573</v>
      </c>
      <c r="B33" s="40" t="s">
        <v>574</v>
      </c>
      <c r="C33" s="19" t="s">
        <v>8</v>
      </c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27.75" customHeight="1" x14ac:dyDescent="0.15">
      <c r="A34" s="17" t="s">
        <v>575</v>
      </c>
      <c r="B34" s="18" t="s">
        <v>576</v>
      </c>
      <c r="C34" s="19" t="s">
        <v>577</v>
      </c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 customHeight="1" x14ac:dyDescent="0.15">
      <c r="A35" s="17"/>
      <c r="B35" s="18" t="s">
        <v>188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36.75" customHeight="1" x14ac:dyDescent="0.15">
      <c r="A36" s="17" t="s">
        <v>578</v>
      </c>
      <c r="B36" s="40" t="s">
        <v>579</v>
      </c>
      <c r="C36" s="19" t="s">
        <v>8</v>
      </c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36.75" customHeight="1" thickBot="1" x14ac:dyDescent="0.2">
      <c r="A37" s="22" t="s">
        <v>580</v>
      </c>
      <c r="B37" s="41" t="s">
        <v>581</v>
      </c>
      <c r="C37" s="24" t="s">
        <v>8</v>
      </c>
      <c r="D37" s="24"/>
      <c r="E37" s="24"/>
      <c r="F37" s="24"/>
      <c r="G37" s="24"/>
      <c r="H37" s="24"/>
      <c r="I37" s="24"/>
      <c r="J37" s="24"/>
      <c r="K37" s="24"/>
      <c r="L37" s="24"/>
    </row>
  </sheetData>
  <mergeCells count="14">
    <mergeCell ref="B2:E2"/>
    <mergeCell ref="B5:B7"/>
    <mergeCell ref="A5:A7"/>
    <mergeCell ref="A3:L3"/>
    <mergeCell ref="J5:L5"/>
    <mergeCell ref="J6:J7"/>
    <mergeCell ref="K6:L6"/>
    <mergeCell ref="C5:C7"/>
    <mergeCell ref="D5:F5"/>
    <mergeCell ref="G5:I5"/>
    <mergeCell ref="D6:D7"/>
    <mergeCell ref="E6:F6"/>
    <mergeCell ref="G6:G7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Համեմատական1</vt:lpstr>
      <vt:lpstr>Համեմատական 2</vt:lpstr>
      <vt:lpstr>Համեմատական3</vt:lpstr>
      <vt:lpstr>Համեմատական4</vt:lpstr>
      <vt:lpstr>Համեմատական5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Admin</cp:lastModifiedBy>
  <cp:lastPrinted>2022-12-12T11:03:13Z</cp:lastPrinted>
  <dcterms:created xsi:type="dcterms:W3CDTF">2022-06-16T10:33:45Z</dcterms:created>
  <dcterms:modified xsi:type="dcterms:W3CDTF">2022-12-22T06:09:58Z</dcterms:modified>
</cp:coreProperties>
</file>